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3256" windowHeight="131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E290" i="9"/>
  <c r="B290" i="9" s="1"/>
  <c r="F289" i="9"/>
  <c r="H288" i="9"/>
  <c r="E288" i="9" s="1"/>
  <c r="B288" i="9" s="1"/>
  <c r="G288" i="9"/>
  <c r="F288" i="9"/>
  <c r="F287" i="9"/>
  <c r="F286" i="9"/>
  <c r="H285" i="9"/>
  <c r="E285" i="9" s="1"/>
  <c r="B285" i="9" s="1"/>
  <c r="G285" i="9"/>
  <c r="F285" i="9"/>
  <c r="H284" i="9"/>
  <c r="G284" i="9"/>
  <c r="F284" i="9"/>
  <c r="H283" i="9"/>
  <c r="G283" i="9"/>
  <c r="F283" i="9"/>
  <c r="F282" i="9"/>
  <c r="H281" i="9"/>
  <c r="E281" i="9" s="1"/>
  <c r="G281" i="9"/>
  <c r="F281" i="9"/>
  <c r="H280" i="9"/>
  <c r="G280" i="9"/>
  <c r="F280" i="9"/>
  <c r="E280" i="9"/>
  <c r="B280" i="9" s="1"/>
  <c r="H279" i="9"/>
  <c r="G279" i="9"/>
  <c r="F279" i="9"/>
  <c r="F278" i="9"/>
  <c r="F277" i="9"/>
  <c r="F276" i="9"/>
  <c r="F275" i="9" s="1"/>
  <c r="L274" i="9"/>
  <c r="H274" i="9"/>
  <c r="F274" i="9"/>
  <c r="I273" i="9"/>
  <c r="H273" i="9"/>
  <c r="F273" i="9"/>
  <c r="E273" i="9"/>
  <c r="B273" i="9" s="1"/>
  <c r="E272" i="9"/>
  <c r="M271" i="9"/>
  <c r="L271" i="9"/>
  <c r="E271" i="9"/>
  <c r="M270" i="9"/>
  <c r="L270" i="9"/>
  <c r="F270" i="9" s="1"/>
  <c r="E270" i="9"/>
  <c r="M269" i="9"/>
  <c r="L269" i="9"/>
  <c r="E269" i="9"/>
  <c r="M268" i="9"/>
  <c r="L268" i="9"/>
  <c r="F268" i="9" s="1"/>
  <c r="E268" i="9"/>
  <c r="M267" i="9"/>
  <c r="L267" i="9"/>
  <c r="E267" i="9"/>
  <c r="M266" i="9"/>
  <c r="L266" i="9"/>
  <c r="F266" i="9" s="1"/>
  <c r="E266" i="9"/>
  <c r="M265" i="9"/>
  <c r="L265" i="9"/>
  <c r="E265" i="9"/>
  <c r="M264" i="9"/>
  <c r="L264" i="9"/>
  <c r="F264" i="9" s="1"/>
  <c r="E264" i="9"/>
  <c r="M263" i="9"/>
  <c r="L263" i="9"/>
  <c r="E263" i="9"/>
  <c r="M262" i="9"/>
  <c r="L262" i="9"/>
  <c r="F262" i="9" s="1"/>
  <c r="E262" i="9"/>
  <c r="M261" i="9"/>
  <c r="L261" i="9"/>
  <c r="E261" i="9"/>
  <c r="M260" i="9"/>
  <c r="L260" i="9"/>
  <c r="F260" i="9" s="1"/>
  <c r="E260" i="9"/>
  <c r="M259" i="9"/>
  <c r="L259" i="9"/>
  <c r="E259" i="9"/>
  <c r="M258" i="9"/>
  <c r="L258" i="9"/>
  <c r="F258" i="9" s="1"/>
  <c r="E258" i="9"/>
  <c r="M257" i="9"/>
  <c r="L257" i="9"/>
  <c r="E257" i="9"/>
  <c r="M256" i="9"/>
  <c r="L256" i="9"/>
  <c r="F256" i="9" s="1"/>
  <c r="E256" i="9"/>
  <c r="M255" i="9"/>
  <c r="L255" i="9"/>
  <c r="E255" i="9"/>
  <c r="M254" i="9"/>
  <c r="L254" i="9"/>
  <c r="F254" i="9" s="1"/>
  <c r="E254" i="9"/>
  <c r="M253" i="9"/>
  <c r="L253" i="9"/>
  <c r="E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G225" i="9"/>
  <c r="F225" i="9"/>
  <c r="M224" i="9"/>
  <c r="L224" i="9"/>
  <c r="F224" i="9" s="1"/>
  <c r="E224" i="9"/>
  <c r="M223" i="9"/>
  <c r="L223" i="9"/>
  <c r="F223" i="9"/>
  <c r="E223" i="9"/>
  <c r="B223" i="9"/>
  <c r="M222" i="9"/>
  <c r="L222" i="9"/>
  <c r="E222" i="9"/>
  <c r="M221" i="9"/>
  <c r="L221" i="9"/>
  <c r="F221" i="9"/>
  <c r="E221" i="9"/>
  <c r="B221" i="9"/>
  <c r="M220" i="9"/>
  <c r="L220" i="9"/>
  <c r="F220" i="9" s="1"/>
  <c r="E220" i="9"/>
  <c r="M219" i="9"/>
  <c r="L219" i="9"/>
  <c r="E219" i="9"/>
  <c r="M218" i="9"/>
  <c r="L218" i="9"/>
  <c r="F218" i="9" s="1"/>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E157" i="9" s="1"/>
  <c r="G157" i="9"/>
  <c r="F157" i="9"/>
  <c r="H156" i="9"/>
  <c r="E156" i="9" s="1"/>
  <c r="G156" i="9"/>
  <c r="F156" i="9"/>
  <c r="H155" i="9"/>
  <c r="G155" i="9"/>
  <c r="F155" i="9"/>
  <c r="E155" i="9"/>
  <c r="B155" i="9" s="1"/>
  <c r="H154" i="9"/>
  <c r="G154" i="9"/>
  <c r="F154" i="9"/>
  <c r="H153" i="9"/>
  <c r="E153" i="9" s="1"/>
  <c r="G153" i="9"/>
  <c r="F153" i="9"/>
  <c r="H152" i="9"/>
  <c r="E152" i="9" s="1"/>
  <c r="G152" i="9"/>
  <c r="F152" i="9"/>
  <c r="H151" i="9"/>
  <c r="G151" i="9"/>
  <c r="F151" i="9"/>
  <c r="E151" i="9"/>
  <c r="B151" i="9" s="1"/>
  <c r="H150" i="9"/>
  <c r="G150" i="9"/>
  <c r="F150" i="9"/>
  <c r="H149" i="9"/>
  <c r="E149" i="9" s="1"/>
  <c r="G149" i="9"/>
  <c r="F149" i="9"/>
  <c r="H148" i="9"/>
  <c r="E148" i="9" s="1"/>
  <c r="G148" i="9"/>
  <c r="F148" i="9"/>
  <c r="H147" i="9"/>
  <c r="G147" i="9"/>
  <c r="F147" i="9"/>
  <c r="E147" i="9"/>
  <c r="B147" i="9" s="1"/>
  <c r="H146" i="9"/>
  <c r="G146" i="9"/>
  <c r="F146" i="9"/>
  <c r="H145" i="9"/>
  <c r="E145" i="9" s="1"/>
  <c r="G145" i="9"/>
  <c r="F145" i="9"/>
  <c r="H144" i="9"/>
  <c r="E144" i="9" s="1"/>
  <c r="G144" i="9"/>
  <c r="F144" i="9"/>
  <c r="H143" i="9"/>
  <c r="G143" i="9"/>
  <c r="F143" i="9"/>
  <c r="E143" i="9"/>
  <c r="B143" i="9" s="1"/>
  <c r="F142" i="9"/>
  <c r="H141" i="9"/>
  <c r="E141" i="9" s="1"/>
  <c r="G141" i="9"/>
  <c r="F141" i="9"/>
  <c r="H140" i="9"/>
  <c r="E140" i="9" s="1"/>
  <c r="G140" i="9"/>
  <c r="F140" i="9"/>
  <c r="H139" i="9"/>
  <c r="G139" i="9"/>
  <c r="F139" i="9"/>
  <c r="E139" i="9"/>
  <c r="B139" i="9" s="1"/>
  <c r="H138" i="9"/>
  <c r="G138" i="9"/>
  <c r="F138" i="9"/>
  <c r="H137" i="9"/>
  <c r="E137" i="9" s="1"/>
  <c r="G137" i="9"/>
  <c r="F137" i="9"/>
  <c r="H136" i="9"/>
  <c r="E136" i="9" s="1"/>
  <c r="G136" i="9"/>
  <c r="F136" i="9"/>
  <c r="H135" i="9"/>
  <c r="G135" i="9"/>
  <c r="F135" i="9"/>
  <c r="E135" i="9"/>
  <c r="B135" i="9" s="1"/>
  <c r="H134" i="9"/>
  <c r="G134" i="9"/>
  <c r="F134" i="9"/>
  <c r="H133" i="9"/>
  <c r="E133" i="9" s="1"/>
  <c r="G133" i="9"/>
  <c r="F133" i="9"/>
  <c r="H132" i="9"/>
  <c r="E132" i="9" s="1"/>
  <c r="G132" i="9"/>
  <c r="F132" i="9"/>
  <c r="H131" i="9"/>
  <c r="G131" i="9"/>
  <c r="F131" i="9"/>
  <c r="E131" i="9"/>
  <c r="B131" i="9" s="1"/>
  <c r="H130" i="9"/>
  <c r="G130" i="9"/>
  <c r="F130" i="9"/>
  <c r="H129" i="9"/>
  <c r="E129" i="9" s="1"/>
  <c r="G129" i="9"/>
  <c r="F129" i="9"/>
  <c r="H128" i="9"/>
  <c r="E128" i="9" s="1"/>
  <c r="G128" i="9"/>
  <c r="F128" i="9"/>
  <c r="H127" i="9"/>
  <c r="E127" i="9" s="1"/>
  <c r="G127" i="9"/>
  <c r="F127" i="9"/>
  <c r="H126" i="9"/>
  <c r="E126" i="9" s="1"/>
  <c r="G126" i="9"/>
  <c r="F126" i="9"/>
  <c r="H125" i="9"/>
  <c r="E125" i="9" s="1"/>
  <c r="G125" i="9"/>
  <c r="F125" i="9"/>
  <c r="H124" i="9"/>
  <c r="E124" i="9" s="1"/>
  <c r="G124" i="9"/>
  <c r="F124" i="9"/>
  <c r="H123" i="9"/>
  <c r="E123" i="9" s="1"/>
  <c r="G123" i="9"/>
  <c r="F123" i="9"/>
  <c r="H122" i="9"/>
  <c r="E122" i="9" s="1"/>
  <c r="G122" i="9"/>
  <c r="F122" i="9"/>
  <c r="H121" i="9"/>
  <c r="E121" i="9" s="1"/>
  <c r="G121" i="9"/>
  <c r="F121" i="9"/>
  <c r="H120" i="9"/>
  <c r="E120" i="9" s="1"/>
  <c r="G120" i="9"/>
  <c r="F120" i="9"/>
  <c r="H119" i="9"/>
  <c r="E119" i="9" s="1"/>
  <c r="G119" i="9"/>
  <c r="F119" i="9"/>
  <c r="H118" i="9"/>
  <c r="E118" i="9" s="1"/>
  <c r="G118" i="9"/>
  <c r="F118" i="9"/>
  <c r="H117" i="9"/>
  <c r="E117" i="9" s="1"/>
  <c r="G117" i="9"/>
  <c r="F117" i="9"/>
  <c r="H116" i="9"/>
  <c r="E116" i="9" s="1"/>
  <c r="G116" i="9"/>
  <c r="F116" i="9"/>
  <c r="H115" i="9"/>
  <c r="E115" i="9" s="1"/>
  <c r="G115" i="9"/>
  <c r="F115" i="9"/>
  <c r="H114" i="9"/>
  <c r="E114" i="9" s="1"/>
  <c r="G114" i="9"/>
  <c r="F114" i="9"/>
  <c r="H113" i="9"/>
  <c r="E113" i="9" s="1"/>
  <c r="G113" i="9"/>
  <c r="F113" i="9"/>
  <c r="H112" i="9"/>
  <c r="E112" i="9" s="1"/>
  <c r="G112" i="9"/>
  <c r="F112" i="9"/>
  <c r="H111" i="9"/>
  <c r="E111" i="9" s="1"/>
  <c r="G111" i="9"/>
  <c r="F111" i="9"/>
  <c r="H110" i="9"/>
  <c r="E110" i="9" s="1"/>
  <c r="G110" i="9"/>
  <c r="F110" i="9"/>
  <c r="H109" i="9"/>
  <c r="E109" i="9" s="1"/>
  <c r="G109" i="9"/>
  <c r="F109" i="9"/>
  <c r="H108" i="9"/>
  <c r="E108" i="9" s="1"/>
  <c r="G108" i="9"/>
  <c r="F108" i="9"/>
  <c r="H107" i="9"/>
  <c r="E107" i="9" s="1"/>
  <c r="G107" i="9"/>
  <c r="F107" i="9"/>
  <c r="H106" i="9"/>
  <c r="E106" i="9" s="1"/>
  <c r="G106" i="9"/>
  <c r="F106" i="9"/>
  <c r="H105" i="9"/>
  <c r="E105" i="9" s="1"/>
  <c r="G105" i="9"/>
  <c r="F105" i="9"/>
  <c r="H104" i="9"/>
  <c r="E104" i="9" s="1"/>
  <c r="G104" i="9"/>
  <c r="F104" i="9"/>
  <c r="H103" i="9"/>
  <c r="E103" i="9" s="1"/>
  <c r="G103" i="9"/>
  <c r="F103" i="9"/>
  <c r="H102" i="9"/>
  <c r="E102" i="9" s="1"/>
  <c r="G102" i="9"/>
  <c r="F102" i="9"/>
  <c r="H101" i="9"/>
  <c r="E101" i="9" s="1"/>
  <c r="G101" i="9"/>
  <c r="F101" i="9"/>
  <c r="H100" i="9"/>
  <c r="E100" i="9" s="1"/>
  <c r="G100" i="9"/>
  <c r="F100" i="9"/>
  <c r="H99" i="9"/>
  <c r="E99" i="9" s="1"/>
  <c r="G99" i="9"/>
  <c r="F99" i="9"/>
  <c r="H98" i="9"/>
  <c r="E98" i="9" s="1"/>
  <c r="G98" i="9"/>
  <c r="F98" i="9"/>
  <c r="H97" i="9"/>
  <c r="G97" i="9"/>
  <c r="F97" i="9"/>
  <c r="E97" i="9"/>
  <c r="B97" i="9" s="1"/>
  <c r="H96" i="9"/>
  <c r="G96" i="9"/>
  <c r="F96" i="9"/>
  <c r="H95" i="9"/>
  <c r="E95" i="9" s="1"/>
  <c r="G95" i="9"/>
  <c r="F95" i="9"/>
  <c r="H94" i="9"/>
  <c r="E94" i="9" s="1"/>
  <c r="G94" i="9"/>
  <c r="F94" i="9"/>
  <c r="H93" i="9"/>
  <c r="G93" i="9"/>
  <c r="F93" i="9"/>
  <c r="E93" i="9"/>
  <c r="B93" i="9" s="1"/>
  <c r="H92" i="9"/>
  <c r="G92" i="9"/>
  <c r="F92" i="9"/>
  <c r="H91" i="9"/>
  <c r="E91" i="9" s="1"/>
  <c r="G91" i="9"/>
  <c r="F91" i="9"/>
  <c r="H90" i="9"/>
  <c r="E90" i="9" s="1"/>
  <c r="G90" i="9"/>
  <c r="F90" i="9"/>
  <c r="H89" i="9"/>
  <c r="G89" i="9"/>
  <c r="F89" i="9"/>
  <c r="E89" i="9"/>
  <c r="B89" i="9" s="1"/>
  <c r="H88" i="9"/>
  <c r="G88" i="9"/>
  <c r="F88" i="9"/>
  <c r="H87" i="9"/>
  <c r="E87" i="9" s="1"/>
  <c r="G87" i="9"/>
  <c r="F87" i="9"/>
  <c r="H86" i="9"/>
  <c r="G86" i="9"/>
  <c r="F86" i="9"/>
  <c r="H85" i="9"/>
  <c r="E85" i="9" s="1"/>
  <c r="B85" i="9" s="1"/>
  <c r="G85" i="9"/>
  <c r="F85" i="9"/>
  <c r="H84" i="9"/>
  <c r="E84" i="9" s="1"/>
  <c r="G84" i="9"/>
  <c r="F84" i="9"/>
  <c r="H83" i="9"/>
  <c r="G83" i="9"/>
  <c r="F83" i="9"/>
  <c r="E83" i="9"/>
  <c r="B83" i="9" s="1"/>
  <c r="H82" i="9"/>
  <c r="G82" i="9"/>
  <c r="F82" i="9"/>
  <c r="H81" i="9"/>
  <c r="E81" i="9" s="1"/>
  <c r="B81" i="9" s="1"/>
  <c r="G81" i="9"/>
  <c r="F81" i="9"/>
  <c r="H80" i="9"/>
  <c r="E80" i="9" s="1"/>
  <c r="G80" i="9"/>
  <c r="F80" i="9"/>
  <c r="H79" i="9"/>
  <c r="G79" i="9"/>
  <c r="F79" i="9"/>
  <c r="E79" i="9"/>
  <c r="B79" i="9" s="1"/>
  <c r="H78" i="9"/>
  <c r="G78" i="9"/>
  <c r="F78" i="9"/>
  <c r="H77" i="9"/>
  <c r="E77" i="9" s="1"/>
  <c r="B77" i="9" s="1"/>
  <c r="G77" i="9"/>
  <c r="F77" i="9"/>
  <c r="H76" i="9"/>
  <c r="E76" i="9" s="1"/>
  <c r="G76" i="9"/>
  <c r="F76" i="9"/>
  <c r="H75" i="9"/>
  <c r="G75" i="9"/>
  <c r="F75" i="9"/>
  <c r="E75" i="9"/>
  <c r="B75" i="9" s="1"/>
  <c r="H74" i="9"/>
  <c r="G74" i="9"/>
  <c r="F74" i="9"/>
  <c r="H73" i="9"/>
  <c r="E73" i="9" s="1"/>
  <c r="B73" i="9" s="1"/>
  <c r="G73" i="9"/>
  <c r="F73" i="9"/>
  <c r="H72" i="9"/>
  <c r="E72" i="9" s="1"/>
  <c r="G72" i="9"/>
  <c r="F72" i="9"/>
  <c r="H71" i="9"/>
  <c r="G71" i="9"/>
  <c r="F71" i="9"/>
  <c r="E71" i="9"/>
  <c r="B71" i="9" s="1"/>
  <c r="H70" i="9"/>
  <c r="G70" i="9"/>
  <c r="F70" i="9"/>
  <c r="H69" i="9"/>
  <c r="E69" i="9" s="1"/>
  <c r="B69" i="9" s="1"/>
  <c r="G69" i="9"/>
  <c r="F69" i="9"/>
  <c r="H68" i="9"/>
  <c r="E68" i="9" s="1"/>
  <c r="G68" i="9"/>
  <c r="F68" i="9"/>
  <c r="H67" i="9"/>
  <c r="G67" i="9"/>
  <c r="F67" i="9"/>
  <c r="E67" i="9"/>
  <c r="B67" i="9" s="1"/>
  <c r="H66" i="9"/>
  <c r="G66" i="9"/>
  <c r="F66" i="9"/>
  <c r="H65" i="9"/>
  <c r="E65" i="9" s="1"/>
  <c r="G65" i="9"/>
  <c r="F65" i="9"/>
  <c r="H64" i="9"/>
  <c r="G64" i="9"/>
  <c r="F64" i="9"/>
  <c r="E64" i="9"/>
  <c r="B64" i="9" s="1"/>
  <c r="H63" i="9"/>
  <c r="G63" i="9"/>
  <c r="F63" i="9"/>
  <c r="H62" i="9"/>
  <c r="E62" i="9" s="1"/>
  <c r="B62" i="9" s="1"/>
  <c r="G62" i="9"/>
  <c r="F62" i="9"/>
  <c r="H61" i="9"/>
  <c r="E61" i="9" s="1"/>
  <c r="G61" i="9"/>
  <c r="F61" i="9"/>
  <c r="H60" i="9"/>
  <c r="G60" i="9"/>
  <c r="F60" i="9"/>
  <c r="E60" i="9"/>
  <c r="B60" i="9" s="1"/>
  <c r="H59" i="9"/>
  <c r="G59" i="9"/>
  <c r="F59" i="9"/>
  <c r="H58" i="9"/>
  <c r="E58" i="9" s="1"/>
  <c r="B58" i="9" s="1"/>
  <c r="G58" i="9"/>
  <c r="F58" i="9"/>
  <c r="H57" i="9"/>
  <c r="E57" i="9" s="1"/>
  <c r="G57" i="9"/>
  <c r="F57" i="9"/>
  <c r="H56" i="9"/>
  <c r="G56" i="9"/>
  <c r="F56" i="9"/>
  <c r="E56" i="9"/>
  <c r="B56" i="9" s="1"/>
  <c r="H55" i="9"/>
  <c r="G55" i="9"/>
  <c r="F55" i="9"/>
  <c r="H54" i="9"/>
  <c r="E54" i="9" s="1"/>
  <c r="B54" i="9" s="1"/>
  <c r="G54" i="9"/>
  <c r="F54" i="9"/>
  <c r="H53" i="9"/>
  <c r="E53" i="9" s="1"/>
  <c r="G53" i="9"/>
  <c r="F53" i="9"/>
  <c r="H52" i="9"/>
  <c r="G52" i="9"/>
  <c r="F52" i="9"/>
  <c r="E52" i="9"/>
  <c r="B52" i="9" s="1"/>
  <c r="H51" i="9"/>
  <c r="G51" i="9"/>
  <c r="F51" i="9"/>
  <c r="H50" i="9"/>
  <c r="E50" i="9" s="1"/>
  <c r="B50" i="9" s="1"/>
  <c r="G50" i="9"/>
  <c r="F50" i="9"/>
  <c r="H49" i="9"/>
  <c r="E49" i="9" s="1"/>
  <c r="G49" i="9"/>
  <c r="F49" i="9"/>
  <c r="H48" i="9"/>
  <c r="G48" i="9"/>
  <c r="F48" i="9"/>
  <c r="E48" i="9"/>
  <c r="B48" i="9" s="1"/>
  <c r="H47" i="9"/>
  <c r="G47" i="9"/>
  <c r="F47" i="9"/>
  <c r="H46" i="9"/>
  <c r="E46" i="9" s="1"/>
  <c r="G46" i="9"/>
  <c r="F46" i="9"/>
  <c r="H45" i="9"/>
  <c r="G45" i="9"/>
  <c r="F45" i="9"/>
  <c r="H44" i="9"/>
  <c r="E44" i="9" s="1"/>
  <c r="G44" i="9"/>
  <c r="F44" i="9"/>
  <c r="H43" i="9"/>
  <c r="G43" i="9"/>
  <c r="F43" i="9"/>
  <c r="H42" i="9"/>
  <c r="G42" i="9"/>
  <c r="F42" i="9"/>
  <c r="H41" i="9"/>
  <c r="G41" i="9"/>
  <c r="F41" i="9"/>
  <c r="H40" i="9"/>
  <c r="G40" i="9"/>
  <c r="F40" i="9"/>
  <c r="H39" i="9"/>
  <c r="G39" i="9"/>
  <c r="F39" i="9"/>
  <c r="H38" i="9"/>
  <c r="G38" i="9"/>
  <c r="F38" i="9"/>
  <c r="E38" i="9"/>
  <c r="B38" i="9" s="1"/>
  <c r="H37" i="9"/>
  <c r="G37" i="9"/>
  <c r="F37" i="9"/>
  <c r="H36" i="9"/>
  <c r="E36" i="9" s="1"/>
  <c r="B36" i="9" s="1"/>
  <c r="G36" i="9"/>
  <c r="F36" i="9"/>
  <c r="H35" i="9"/>
  <c r="E35" i="9" s="1"/>
  <c r="G35" i="9"/>
  <c r="F35" i="9"/>
  <c r="H34" i="9"/>
  <c r="G34" i="9"/>
  <c r="F34" i="9"/>
  <c r="E34" i="9"/>
  <c r="B34" i="9" s="1"/>
  <c r="H33" i="9"/>
  <c r="G33" i="9"/>
  <c r="F33" i="9"/>
  <c r="H32" i="9"/>
  <c r="E32" i="9" s="1"/>
  <c r="B32" i="9" s="1"/>
  <c r="G32" i="9"/>
  <c r="F32" i="9"/>
  <c r="H31" i="9"/>
  <c r="E31" i="9" s="1"/>
  <c r="G31" i="9"/>
  <c r="F31" i="9"/>
  <c r="H30" i="9"/>
  <c r="G30" i="9"/>
  <c r="F30" i="9"/>
  <c r="H29" i="9"/>
  <c r="G29" i="9"/>
  <c r="F29" i="9"/>
  <c r="H28" i="9"/>
  <c r="G28" i="9"/>
  <c r="F28" i="9"/>
  <c r="E28" i="9"/>
  <c r="B28" i="9" s="1"/>
  <c r="H27" i="9"/>
  <c r="G27" i="9"/>
  <c r="F27" i="9"/>
  <c r="H26" i="9"/>
  <c r="G26" i="9"/>
  <c r="F26" i="9"/>
  <c r="H25" i="9"/>
  <c r="G25" i="9"/>
  <c r="F25" i="9"/>
  <c r="H24" i="9"/>
  <c r="E24" i="9" s="1"/>
  <c r="B24" i="9" s="1"/>
  <c r="G24" i="9"/>
  <c r="F24" i="9"/>
  <c r="H23" i="9"/>
  <c r="E23" i="9" s="1"/>
  <c r="G23" i="9"/>
  <c r="F23" i="9"/>
  <c r="H22" i="9"/>
  <c r="E22" i="9" s="1"/>
  <c r="B22" i="9" s="1"/>
  <c r="G22" i="9"/>
  <c r="F22" i="9"/>
  <c r="H21" i="9"/>
  <c r="G21" i="9"/>
  <c r="F21" i="9"/>
  <c r="F20" i="9"/>
  <c r="F4" i="9"/>
  <c r="O3" i="9"/>
  <c r="G274" i="9" s="1"/>
  <c r="E274" i="9" s="1"/>
  <c r="I3" i="9"/>
  <c r="H3" i="9"/>
  <c r="G3" i="9"/>
  <c r="D101" i="8"/>
  <c r="I36" i="3" s="1"/>
  <c r="D95" i="8"/>
  <c r="D90" i="8"/>
  <c r="D85" i="8"/>
  <c r="D80" i="8"/>
  <c r="D75" i="8"/>
  <c r="D70" i="8"/>
  <c r="D65" i="8"/>
  <c r="D60" i="8"/>
  <c r="D55" i="8"/>
  <c r="D50" i="8"/>
  <c r="D49" i="8" s="1"/>
  <c r="D44" i="8"/>
  <c r="D36" i="8"/>
  <c r="D26" i="8"/>
  <c r="D24" i="8" s="1"/>
  <c r="C1499" i="1" s="1"/>
  <c r="H1499" i="1" s="1"/>
  <c r="D18" i="8"/>
  <c r="D8" i="8"/>
  <c r="D6" i="8" s="1"/>
  <c r="E44" i="7"/>
  <c r="D44" i="7"/>
  <c r="H32" i="3" s="1"/>
  <c r="E39" i="7"/>
  <c r="D39" i="7"/>
  <c r="E38" i="7"/>
  <c r="D38" i="7"/>
  <c r="H31" i="3" s="1"/>
  <c r="E30" i="7"/>
  <c r="D30" i="7"/>
  <c r="E23" i="7"/>
  <c r="D23" i="7"/>
  <c r="E22" i="7"/>
  <c r="D22" i="7"/>
  <c r="H30" i="3" s="1"/>
  <c r="E7" i="7"/>
  <c r="D7" i="7"/>
  <c r="E6" i="7"/>
  <c r="D6" i="7"/>
  <c r="E5" i="7"/>
  <c r="D5" i="7"/>
  <c r="H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1223" i="1" s="1"/>
  <c r="D246" i="5"/>
  <c r="E245" i="5"/>
  <c r="E237" i="5" s="1"/>
  <c r="I23" i="3"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D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F421"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E299" i="4" s="1"/>
  <c r="E298" i="4" s="1"/>
  <c r="E407"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G36" i="3"/>
  <c r="B36" i="3"/>
  <c r="G35" i="3"/>
  <c r="B35" i="3"/>
  <c r="G34" i="3"/>
  <c r="B34" i="3"/>
  <c r="I33" i="3"/>
  <c r="G33" i="3"/>
  <c r="B33" i="3"/>
  <c r="I32" i="3"/>
  <c r="G32" i="3"/>
  <c r="B32" i="3"/>
  <c r="I31" i="3"/>
  <c r="G31" i="3"/>
  <c r="B31" i="3"/>
  <c r="I30" i="3"/>
  <c r="G30" i="3"/>
  <c r="B30" i="3"/>
  <c r="I29"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G1578" i="1"/>
  <c r="C1578" i="1"/>
  <c r="H1578" i="1" s="1"/>
  <c r="C1577" i="1"/>
  <c r="H1577" i="1" s="1"/>
  <c r="C1575" i="1"/>
  <c r="H1575" i="1" s="1"/>
  <c r="G1574" i="1"/>
  <c r="C1574" i="1"/>
  <c r="H1574" i="1" s="1"/>
  <c r="C1573" i="1"/>
  <c r="H1573" i="1" s="1"/>
  <c r="C1572" i="1"/>
  <c r="C1571" i="1"/>
  <c r="H1571" i="1" s="1"/>
  <c r="G1570" i="1"/>
  <c r="C1570" i="1"/>
  <c r="H1570" i="1" s="1"/>
  <c r="C1569" i="1"/>
  <c r="H1569" i="1" s="1"/>
  <c r="C1568" i="1"/>
  <c r="C1567" i="1"/>
  <c r="H1567" i="1" s="1"/>
  <c r="G1566" i="1"/>
  <c r="C1566" i="1"/>
  <c r="H1566" i="1" s="1"/>
  <c r="C1565" i="1"/>
  <c r="H1565" i="1" s="1"/>
  <c r="C1564" i="1"/>
  <c r="C1563" i="1"/>
  <c r="H1563" i="1" s="1"/>
  <c r="G1562" i="1"/>
  <c r="C1562" i="1"/>
  <c r="H1562" i="1" s="1"/>
  <c r="C1561" i="1"/>
  <c r="H1561" i="1" s="1"/>
  <c r="C1560" i="1"/>
  <c r="C1559" i="1"/>
  <c r="H1559" i="1" s="1"/>
  <c r="G1558" i="1"/>
  <c r="C1558" i="1"/>
  <c r="H1558" i="1" s="1"/>
  <c r="C1557" i="1"/>
  <c r="H1557" i="1" s="1"/>
  <c r="C1556" i="1"/>
  <c r="C1555" i="1"/>
  <c r="H1555" i="1" s="1"/>
  <c r="G1554" i="1"/>
  <c r="C1554" i="1"/>
  <c r="H1554" i="1" s="1"/>
  <c r="C1553" i="1"/>
  <c r="H1553" i="1" s="1"/>
  <c r="C1552" i="1"/>
  <c r="C1551" i="1"/>
  <c r="H1551" i="1" s="1"/>
  <c r="G1550" i="1"/>
  <c r="C1550" i="1"/>
  <c r="H1550" i="1" s="1"/>
  <c r="C1549" i="1"/>
  <c r="H1549" i="1" s="1"/>
  <c r="C1548" i="1"/>
  <c r="C1547" i="1"/>
  <c r="H1547" i="1" s="1"/>
  <c r="G1546" i="1"/>
  <c r="C1546" i="1"/>
  <c r="H1546" i="1" s="1"/>
  <c r="C1545" i="1"/>
  <c r="H1545" i="1" s="1"/>
  <c r="C1544" i="1"/>
  <c r="C1543" i="1"/>
  <c r="H1543" i="1" s="1"/>
  <c r="G1542" i="1"/>
  <c r="C1542" i="1"/>
  <c r="H1542" i="1" s="1"/>
  <c r="C1541" i="1"/>
  <c r="H1541" i="1" s="1"/>
  <c r="C1540" i="1"/>
  <c r="C1539" i="1"/>
  <c r="H1539" i="1" s="1"/>
  <c r="G1538" i="1"/>
  <c r="C1538" i="1"/>
  <c r="H1538" i="1" s="1"/>
  <c r="C1537" i="1"/>
  <c r="H1537" i="1" s="1"/>
  <c r="C1536" i="1"/>
  <c r="G1536" i="1" s="1"/>
  <c r="C1535" i="1"/>
  <c r="H1535" i="1" s="1"/>
  <c r="C1534" i="1"/>
  <c r="C1533" i="1"/>
  <c r="H1533" i="1" s="1"/>
  <c r="G1532" i="1"/>
  <c r="C1532" i="1"/>
  <c r="H1532" i="1" s="1"/>
  <c r="C1531" i="1"/>
  <c r="H1531" i="1" s="1"/>
  <c r="C1530" i="1"/>
  <c r="C1529" i="1"/>
  <c r="H1529" i="1" s="1"/>
  <c r="C1528" i="1"/>
  <c r="G1528" i="1" s="1"/>
  <c r="C1527" i="1"/>
  <c r="H1527" i="1" s="1"/>
  <c r="G1526" i="1"/>
  <c r="C1526" i="1"/>
  <c r="H1526" i="1" s="1"/>
  <c r="C1525" i="1"/>
  <c r="H1525" i="1" s="1"/>
  <c r="C1524" i="1"/>
  <c r="C1523" i="1"/>
  <c r="H1523" i="1" s="1"/>
  <c r="G1522" i="1"/>
  <c r="C1522" i="1"/>
  <c r="H1522" i="1" s="1"/>
  <c r="C1521" i="1"/>
  <c r="H1521" i="1" s="1"/>
  <c r="C1520" i="1"/>
  <c r="G1520" i="1" s="1"/>
  <c r="C1519" i="1"/>
  <c r="H1519" i="1" s="1"/>
  <c r="C1516" i="1"/>
  <c r="G1516" i="1" s="1"/>
  <c r="C1515" i="1"/>
  <c r="H1515" i="1" s="1"/>
  <c r="C1514" i="1"/>
  <c r="H1514" i="1" s="1"/>
  <c r="C1513" i="1"/>
  <c r="H1513" i="1" s="1"/>
  <c r="G1512" i="1"/>
  <c r="C1512" i="1"/>
  <c r="H1512" i="1" s="1"/>
  <c r="C1511" i="1"/>
  <c r="H1511" i="1" s="1"/>
  <c r="C1510" i="1"/>
  <c r="H1510" i="1" s="1"/>
  <c r="C1509" i="1"/>
  <c r="H1509" i="1" s="1"/>
  <c r="G1508" i="1"/>
  <c r="C1508" i="1"/>
  <c r="H1508" i="1" s="1"/>
  <c r="C1507" i="1"/>
  <c r="H1507" i="1" s="1"/>
  <c r="C1506" i="1"/>
  <c r="H1506" i="1" s="1"/>
  <c r="C1505" i="1"/>
  <c r="H1505" i="1" s="1"/>
  <c r="G1504" i="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G1492" i="1"/>
  <c r="C1492" i="1"/>
  <c r="H1492" i="1" s="1"/>
  <c r="C1491" i="1"/>
  <c r="H1491" i="1" s="1"/>
  <c r="C1490" i="1"/>
  <c r="H1490" i="1" s="1"/>
  <c r="C1489" i="1"/>
  <c r="H1489" i="1" s="1"/>
  <c r="G1488" i="1"/>
  <c r="C1488" i="1"/>
  <c r="H1488" i="1" s="1"/>
  <c r="C1487" i="1"/>
  <c r="H1487" i="1" s="1"/>
  <c r="C1486" i="1"/>
  <c r="H1486" i="1" s="1"/>
  <c r="C1485" i="1"/>
  <c r="H1485" i="1" s="1"/>
  <c r="G1484" i="1"/>
  <c r="C1484" i="1"/>
  <c r="H1484" i="1" s="1"/>
  <c r="C1483" i="1"/>
  <c r="H1483" i="1" s="1"/>
  <c r="C1482" i="1"/>
  <c r="H1482" i="1" s="1"/>
  <c r="C1481" i="1"/>
  <c r="H1481"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G1436" i="1" s="1"/>
  <c r="D1434" i="1"/>
  <c r="C1434" i="1"/>
  <c r="D1433" i="1"/>
  <c r="C1433" i="1"/>
  <c r="D1432" i="1"/>
  <c r="H1432" i="1" s="1"/>
  <c r="C1432" i="1"/>
  <c r="D1431" i="1"/>
  <c r="C1431" i="1"/>
  <c r="G1431" i="1" s="1"/>
  <c r="D1430" i="1"/>
  <c r="C1430" i="1"/>
  <c r="D1429" i="1"/>
  <c r="C1429" i="1"/>
  <c r="D1428" i="1"/>
  <c r="H1428" i="1" s="1"/>
  <c r="C1428" i="1"/>
  <c r="D1427" i="1"/>
  <c r="C1427" i="1"/>
  <c r="G1427" i="1" s="1"/>
  <c r="D1426" i="1"/>
  <c r="C1426" i="1"/>
  <c r="D1425" i="1"/>
  <c r="C1425" i="1"/>
  <c r="D1424" i="1"/>
  <c r="H1424" i="1" s="1"/>
  <c r="C1424" i="1"/>
  <c r="D1423" i="1"/>
  <c r="D1422" i="1"/>
  <c r="C1422" i="1"/>
  <c r="D1421" i="1"/>
  <c r="C1421" i="1"/>
  <c r="D1420" i="1"/>
  <c r="H1420" i="1" s="1"/>
  <c r="C1420" i="1"/>
  <c r="D1419" i="1"/>
  <c r="C1419" i="1"/>
  <c r="G1419" i="1" s="1"/>
  <c r="D1418" i="1"/>
  <c r="C1418" i="1"/>
  <c r="D1417" i="1"/>
  <c r="C1417" i="1"/>
  <c r="D1416" i="1"/>
  <c r="H1416" i="1" s="1"/>
  <c r="C1416" i="1"/>
  <c r="D1415" i="1"/>
  <c r="C1415" i="1"/>
  <c r="G1415" i="1" s="1"/>
  <c r="D1414" i="1"/>
  <c r="C1414" i="1"/>
  <c r="D1413" i="1"/>
  <c r="C1413" i="1"/>
  <c r="D1412" i="1"/>
  <c r="C1412" i="1"/>
  <c r="D1411" i="1"/>
  <c r="C1411" i="1"/>
  <c r="G1411" i="1" s="1"/>
  <c r="D1410" i="1"/>
  <c r="C1410" i="1"/>
  <c r="D1409" i="1"/>
  <c r="C1409" i="1"/>
  <c r="C1408" i="1"/>
  <c r="D1407" i="1"/>
  <c r="C1407" i="1"/>
  <c r="G1407" i="1" s="1"/>
  <c r="D1406" i="1"/>
  <c r="C1406" i="1"/>
  <c r="D1405" i="1"/>
  <c r="C1405" i="1"/>
  <c r="D1404" i="1"/>
  <c r="H1404" i="1" s="1"/>
  <c r="C1404" i="1"/>
  <c r="D1403" i="1"/>
  <c r="C1403" i="1"/>
  <c r="G1403" i="1" s="1"/>
  <c r="D1402" i="1"/>
  <c r="C1402" i="1"/>
  <c r="D1401" i="1"/>
  <c r="C1401" i="1"/>
  <c r="D1400" i="1"/>
  <c r="H1400" i="1" s="1"/>
  <c r="C1400" i="1"/>
  <c r="D1399" i="1"/>
  <c r="C1399" i="1"/>
  <c r="G1399" i="1" s="1"/>
  <c r="D1398" i="1"/>
  <c r="C1398" i="1"/>
  <c r="D1397" i="1"/>
  <c r="C1397" i="1"/>
  <c r="D1396" i="1"/>
  <c r="H1396" i="1" s="1"/>
  <c r="C1396" i="1"/>
  <c r="D1395" i="1"/>
  <c r="C1395" i="1"/>
  <c r="G1395" i="1" s="1"/>
  <c r="D1394" i="1"/>
  <c r="C1394" i="1"/>
  <c r="D1393" i="1"/>
  <c r="C1393" i="1"/>
  <c r="D1392" i="1"/>
  <c r="H1392" i="1" s="1"/>
  <c r="C1392" i="1"/>
  <c r="D1391" i="1"/>
  <c r="C1391" i="1"/>
  <c r="G1391" i="1" s="1"/>
  <c r="D1390" i="1"/>
  <c r="C1390" i="1"/>
  <c r="D1389" i="1"/>
  <c r="C1389" i="1"/>
  <c r="D1388" i="1"/>
  <c r="H1388" i="1" s="1"/>
  <c r="C1388" i="1"/>
  <c r="D1387" i="1"/>
  <c r="C1387" i="1"/>
  <c r="G1387" i="1" s="1"/>
  <c r="D1386" i="1"/>
  <c r="C1386" i="1"/>
  <c r="D1385" i="1"/>
  <c r="C1385" i="1"/>
  <c r="D1384" i="1"/>
  <c r="H1384" i="1" s="1"/>
  <c r="C1384" i="1"/>
  <c r="D1382" i="1"/>
  <c r="C1382" i="1"/>
  <c r="D1381" i="1"/>
  <c r="H1381" i="1" s="1"/>
  <c r="C1381" i="1"/>
  <c r="D1380" i="1"/>
  <c r="C1380" i="1"/>
  <c r="G1380" i="1" s="1"/>
  <c r="D1379" i="1"/>
  <c r="C1379" i="1"/>
  <c r="D1378" i="1"/>
  <c r="C1378" i="1"/>
  <c r="D1377" i="1"/>
  <c r="H1377" i="1" s="1"/>
  <c r="C1377" i="1"/>
  <c r="D1376" i="1"/>
  <c r="C1376" i="1"/>
  <c r="G1376" i="1" s="1"/>
  <c r="D1375" i="1"/>
  <c r="C1375" i="1"/>
  <c r="D1374" i="1"/>
  <c r="C1374" i="1"/>
  <c r="D1373" i="1"/>
  <c r="H1373" i="1" s="1"/>
  <c r="C1373" i="1"/>
  <c r="D1372" i="1"/>
  <c r="C1372" i="1"/>
  <c r="G1372" i="1" s="1"/>
  <c r="D1371" i="1"/>
  <c r="C1371" i="1"/>
  <c r="D1370" i="1"/>
  <c r="C1370" i="1"/>
  <c r="D1369" i="1"/>
  <c r="H1369" i="1" s="1"/>
  <c r="C1369" i="1"/>
  <c r="D1368" i="1"/>
  <c r="C1368" i="1"/>
  <c r="G1368" i="1" s="1"/>
  <c r="D1367" i="1"/>
  <c r="C1367" i="1"/>
  <c r="D1366" i="1"/>
  <c r="C1366" i="1"/>
  <c r="D1365" i="1"/>
  <c r="H1365" i="1" s="1"/>
  <c r="C1365" i="1"/>
  <c r="D1364" i="1"/>
  <c r="C1364" i="1"/>
  <c r="G1364" i="1" s="1"/>
  <c r="D1363" i="1"/>
  <c r="C1363" i="1"/>
  <c r="D1362" i="1"/>
  <c r="C1362" i="1"/>
  <c r="D1361" i="1"/>
  <c r="H1361" i="1" s="1"/>
  <c r="C1361" i="1"/>
  <c r="D1360" i="1"/>
  <c r="C1360" i="1"/>
  <c r="G1360" i="1" s="1"/>
  <c r="D1359" i="1"/>
  <c r="C1359" i="1"/>
  <c r="D1358" i="1"/>
  <c r="C1358" i="1"/>
  <c r="D1357" i="1"/>
  <c r="H1357" i="1" s="1"/>
  <c r="C1357" i="1"/>
  <c r="D1356" i="1"/>
  <c r="C1356" i="1"/>
  <c r="G1356" i="1" s="1"/>
  <c r="D1355" i="1"/>
  <c r="C1355" i="1"/>
  <c r="D1354" i="1"/>
  <c r="C1354" i="1"/>
  <c r="D1353" i="1"/>
  <c r="H1353" i="1" s="1"/>
  <c r="C1353" i="1"/>
  <c r="D1352" i="1"/>
  <c r="C1352" i="1"/>
  <c r="G1352" i="1" s="1"/>
  <c r="D1351" i="1"/>
  <c r="C1351" i="1"/>
  <c r="D1350" i="1"/>
  <c r="C1350" i="1"/>
  <c r="D1349" i="1"/>
  <c r="H1349" i="1" s="1"/>
  <c r="C1349" i="1"/>
  <c r="D1348" i="1"/>
  <c r="C1348" i="1"/>
  <c r="G1348" i="1" s="1"/>
  <c r="D1347" i="1"/>
  <c r="C1347" i="1"/>
  <c r="D1346" i="1"/>
  <c r="C1346" i="1"/>
  <c r="D1345" i="1"/>
  <c r="H1345" i="1" s="1"/>
  <c r="C1345" i="1"/>
  <c r="D1344" i="1"/>
  <c r="C1344" i="1"/>
  <c r="G1344" i="1" s="1"/>
  <c r="D1343" i="1"/>
  <c r="C1343" i="1"/>
  <c r="D1342" i="1"/>
  <c r="C1342" i="1"/>
  <c r="D1341" i="1"/>
  <c r="H1341" i="1" s="1"/>
  <c r="C1341" i="1"/>
  <c r="D1340" i="1"/>
  <c r="C1340" i="1"/>
  <c r="G1340" i="1" s="1"/>
  <c r="D1339" i="1"/>
  <c r="C1339" i="1"/>
  <c r="D1338" i="1"/>
  <c r="C1338" i="1"/>
  <c r="D1337" i="1"/>
  <c r="H1337" i="1" s="1"/>
  <c r="C1337" i="1"/>
  <c r="D1336" i="1"/>
  <c r="C1336" i="1"/>
  <c r="G1336" i="1" s="1"/>
  <c r="D1335" i="1"/>
  <c r="C1335" i="1"/>
  <c r="D1334" i="1"/>
  <c r="C1334" i="1"/>
  <c r="D1333" i="1"/>
  <c r="H1333" i="1" s="1"/>
  <c r="C1333" i="1"/>
  <c r="D1332" i="1"/>
  <c r="C1332" i="1"/>
  <c r="G1332" i="1" s="1"/>
  <c r="D1331" i="1"/>
  <c r="C1331" i="1"/>
  <c r="D1330" i="1"/>
  <c r="C1330" i="1"/>
  <c r="C1329" i="1"/>
  <c r="D1328" i="1"/>
  <c r="C1328" i="1"/>
  <c r="G1328" i="1" s="1"/>
  <c r="D1327" i="1"/>
  <c r="C1327" i="1"/>
  <c r="D1326" i="1"/>
  <c r="C1326" i="1"/>
  <c r="D1325" i="1"/>
  <c r="H1325" i="1" s="1"/>
  <c r="C1325" i="1"/>
  <c r="D1324" i="1"/>
  <c r="C1324" i="1"/>
  <c r="G1324" i="1" s="1"/>
  <c r="D1323" i="1"/>
  <c r="C1323" i="1"/>
  <c r="D1322" i="1"/>
  <c r="C1322" i="1"/>
  <c r="D1321" i="1"/>
  <c r="H1321" i="1" s="1"/>
  <c r="C1321" i="1"/>
  <c r="D1320" i="1"/>
  <c r="C1320" i="1"/>
  <c r="G1320" i="1" s="1"/>
  <c r="D1319" i="1"/>
  <c r="C1319" i="1"/>
  <c r="D1318" i="1"/>
  <c r="C1318" i="1"/>
  <c r="D1317" i="1"/>
  <c r="H1317" i="1" s="1"/>
  <c r="C1317" i="1"/>
  <c r="D1316" i="1"/>
  <c r="C1316" i="1"/>
  <c r="G1316" i="1" s="1"/>
  <c r="D1315" i="1"/>
  <c r="C1315" i="1"/>
  <c r="D1314" i="1"/>
  <c r="C1314" i="1"/>
  <c r="D1313" i="1"/>
  <c r="H1313" i="1" s="1"/>
  <c r="C1313" i="1"/>
  <c r="D1312" i="1"/>
  <c r="C1312" i="1"/>
  <c r="G1312" i="1" s="1"/>
  <c r="D1311" i="1"/>
  <c r="C1311" i="1"/>
  <c r="D1310" i="1"/>
  <c r="C1310" i="1"/>
  <c r="D1309" i="1"/>
  <c r="H1309" i="1" s="1"/>
  <c r="C1309" i="1"/>
  <c r="D1308" i="1"/>
  <c r="C1308" i="1"/>
  <c r="G1308" i="1" s="1"/>
  <c r="D1307" i="1"/>
  <c r="C1307" i="1"/>
  <c r="D1306" i="1"/>
  <c r="C1306" i="1"/>
  <c r="D1305" i="1"/>
  <c r="H1305" i="1" s="1"/>
  <c r="C1305" i="1"/>
  <c r="D1304" i="1"/>
  <c r="C1304" i="1"/>
  <c r="G1304" i="1" s="1"/>
  <c r="D1303" i="1"/>
  <c r="C1303" i="1"/>
  <c r="D1302" i="1"/>
  <c r="C1302" i="1"/>
  <c r="D1301" i="1"/>
  <c r="H1301" i="1" s="1"/>
  <c r="C1301" i="1"/>
  <c r="D1300" i="1"/>
  <c r="C1300" i="1"/>
  <c r="G1300" i="1" s="1"/>
  <c r="D1298" i="1"/>
  <c r="C1298" i="1"/>
  <c r="G1298" i="1" s="1"/>
  <c r="D1297" i="1"/>
  <c r="C1297" i="1"/>
  <c r="D1296" i="1"/>
  <c r="C1296" i="1"/>
  <c r="D1295" i="1"/>
  <c r="H1295" i="1" s="1"/>
  <c r="C1295" i="1"/>
  <c r="D1294" i="1"/>
  <c r="C1294" i="1"/>
  <c r="G1294" i="1" s="1"/>
  <c r="D1293" i="1"/>
  <c r="C1293" i="1"/>
  <c r="D1292" i="1"/>
  <c r="C1292" i="1"/>
  <c r="D1291" i="1"/>
  <c r="H1291" i="1" s="1"/>
  <c r="C1291" i="1"/>
  <c r="D1290" i="1"/>
  <c r="C1290" i="1"/>
  <c r="G1290" i="1" s="1"/>
  <c r="D1289" i="1"/>
  <c r="C1289" i="1"/>
  <c r="D1288" i="1"/>
  <c r="C1288" i="1"/>
  <c r="D1287" i="1"/>
  <c r="H1287" i="1" s="1"/>
  <c r="C1287" i="1"/>
  <c r="D1286" i="1"/>
  <c r="C1286" i="1"/>
  <c r="G1286" i="1" s="1"/>
  <c r="D1285" i="1"/>
  <c r="C1285" i="1"/>
  <c r="D1284" i="1"/>
  <c r="C1284" i="1"/>
  <c r="D1283" i="1"/>
  <c r="H1283" i="1" s="1"/>
  <c r="C1283" i="1"/>
  <c r="D1282" i="1"/>
  <c r="C1282" i="1"/>
  <c r="G1282" i="1" s="1"/>
  <c r="D1281" i="1"/>
  <c r="C1281" i="1"/>
  <c r="D1280" i="1"/>
  <c r="C1280" i="1"/>
  <c r="D1279" i="1"/>
  <c r="H1279" i="1" s="1"/>
  <c r="C1279" i="1"/>
  <c r="D1278" i="1"/>
  <c r="C1278" i="1"/>
  <c r="G1278" i="1" s="1"/>
  <c r="D1277" i="1"/>
  <c r="C1277" i="1"/>
  <c r="D1276" i="1"/>
  <c r="C1276" i="1"/>
  <c r="D1275" i="1"/>
  <c r="H1275" i="1" s="1"/>
  <c r="C1275" i="1"/>
  <c r="D1274" i="1"/>
  <c r="C1274" i="1"/>
  <c r="G1274" i="1" s="1"/>
  <c r="D1273" i="1"/>
  <c r="C1273" i="1"/>
  <c r="D1272" i="1"/>
  <c r="C1272" i="1"/>
  <c r="D1271" i="1"/>
  <c r="H1271" i="1" s="1"/>
  <c r="C1271" i="1"/>
  <c r="D1270" i="1"/>
  <c r="C1270" i="1"/>
  <c r="G1270" i="1" s="1"/>
  <c r="D1269" i="1"/>
  <c r="C1269" i="1"/>
  <c r="D1268" i="1"/>
  <c r="C1268" i="1"/>
  <c r="D1267" i="1"/>
  <c r="H1267" i="1" s="1"/>
  <c r="C1267" i="1"/>
  <c r="D1266" i="1"/>
  <c r="C1266" i="1"/>
  <c r="G1266" i="1" s="1"/>
  <c r="D1265" i="1"/>
  <c r="C1265" i="1"/>
  <c r="D1264" i="1"/>
  <c r="C1264" i="1"/>
  <c r="D1263" i="1"/>
  <c r="C1263" i="1"/>
  <c r="D1262" i="1"/>
  <c r="C1262" i="1"/>
  <c r="D1261" i="1"/>
  <c r="C1261" i="1"/>
  <c r="D1260" i="1"/>
  <c r="C1260" i="1"/>
  <c r="D1259" i="1"/>
  <c r="H1259" i="1" s="1"/>
  <c r="C1259" i="1"/>
  <c r="D1258" i="1"/>
  <c r="C1258" i="1"/>
  <c r="G1258" i="1" s="1"/>
  <c r="D1257" i="1"/>
  <c r="C1257" i="1"/>
  <c r="D1256" i="1"/>
  <c r="C1256" i="1"/>
  <c r="D1255" i="1"/>
  <c r="H1255" i="1" s="1"/>
  <c r="C1255" i="1"/>
  <c r="D1254" i="1"/>
  <c r="C1254" i="1"/>
  <c r="G1254" i="1" s="1"/>
  <c r="D1253" i="1"/>
  <c r="C1253" i="1"/>
  <c r="D1252" i="1"/>
  <c r="C1252" i="1"/>
  <c r="D1251" i="1"/>
  <c r="H1251" i="1" s="1"/>
  <c r="C1251" i="1"/>
  <c r="D1250" i="1"/>
  <c r="C1250" i="1"/>
  <c r="G1250" i="1" s="1"/>
  <c r="D1249" i="1"/>
  <c r="C1249" i="1"/>
  <c r="D1248" i="1"/>
  <c r="C1248" i="1"/>
  <c r="D1247" i="1"/>
  <c r="H1247" i="1" s="1"/>
  <c r="C1247" i="1"/>
  <c r="D1246" i="1"/>
  <c r="C1246" i="1"/>
  <c r="G1246" i="1" s="1"/>
  <c r="D1245" i="1"/>
  <c r="C1245" i="1"/>
  <c r="D1244" i="1"/>
  <c r="C1244" i="1"/>
  <c r="D1243" i="1"/>
  <c r="H1243" i="1" s="1"/>
  <c r="C1243" i="1"/>
  <c r="D1242" i="1"/>
  <c r="C1242" i="1"/>
  <c r="G1242" i="1" s="1"/>
  <c r="D1241" i="1"/>
  <c r="C1241" i="1"/>
  <c r="D1240" i="1"/>
  <c r="C1240" i="1"/>
  <c r="D1239" i="1"/>
  <c r="H1239" i="1" s="1"/>
  <c r="C1239" i="1"/>
  <c r="D1238" i="1"/>
  <c r="C1238" i="1"/>
  <c r="G1238" i="1" s="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H713" i="1" s="1"/>
  <c r="D712" i="1"/>
  <c r="C712" i="1"/>
  <c r="H712" i="1" s="1"/>
  <c r="D711" i="1"/>
  <c r="C711" i="1"/>
  <c r="H711" i="1" s="1"/>
  <c r="D710" i="1"/>
  <c r="C710" i="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D647" i="1"/>
  <c r="C647" i="1"/>
  <c r="D646" i="1"/>
  <c r="C646" i="1"/>
  <c r="G646" i="1" s="1"/>
  <c r="C645" i="1"/>
  <c r="D644" i="1"/>
  <c r="C644" i="1"/>
  <c r="D643" i="1"/>
  <c r="C643" i="1"/>
  <c r="D642" i="1"/>
  <c r="C642" i="1"/>
  <c r="G642" i="1" s="1"/>
  <c r="D641" i="1"/>
  <c r="C641" i="1"/>
  <c r="D637" i="1"/>
  <c r="C637" i="1"/>
  <c r="G637" i="1" s="1"/>
  <c r="D632" i="1"/>
  <c r="C632" i="1"/>
  <c r="G632" i="1" s="1"/>
  <c r="D631" i="1"/>
  <c r="C631" i="1"/>
  <c r="G631" i="1" s="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5" i="1" s="1"/>
  <c r="C415" i="1"/>
  <c r="D414" i="1"/>
  <c r="D413" i="1"/>
  <c r="C413" i="1"/>
  <c r="D412" i="1"/>
  <c r="C412" i="1"/>
  <c r="G412" i="1" s="1"/>
  <c r="D411" i="1"/>
  <c r="C411" i="1"/>
  <c r="G411" i="1" s="1"/>
  <c r="D406" i="1"/>
  <c r="C406" i="1"/>
  <c r="D405" i="1"/>
  <c r="C405" i="1"/>
  <c r="G405" i="1" s="1"/>
  <c r="D404" i="1"/>
  <c r="C404" i="1"/>
  <c r="G404" i="1" s="1"/>
  <c r="D402"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D364" i="1"/>
  <c r="C364" i="1"/>
  <c r="G364" i="1" s="1"/>
  <c r="D363" i="1"/>
  <c r="C363" i="1"/>
  <c r="G363" i="1" s="1"/>
  <c r="D362" i="1"/>
  <c r="C362" i="1"/>
  <c r="G362" i="1" s="1"/>
  <c r="D361" i="1"/>
  <c r="C361" i="1"/>
  <c r="G361" i="1" s="1"/>
  <c r="D360" i="1"/>
  <c r="C360" i="1"/>
  <c r="G360" i="1" s="1"/>
  <c r="D359" i="1"/>
  <c r="C359" i="1"/>
  <c r="G359" i="1" s="1"/>
  <c r="D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D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C308" i="1"/>
  <c r="D307" i="1"/>
  <c r="C307" i="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D293" i="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C209" i="1"/>
  <c r="D208" i="1"/>
  <c r="H208" i="1" s="1"/>
  <c r="C208" i="1"/>
  <c r="D207" i="1"/>
  <c r="H207" i="1" s="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H128" i="1" s="1"/>
  <c r="D127" i="1"/>
  <c r="C127" i="1"/>
  <c r="H127" i="1" s="1"/>
  <c r="D126" i="1"/>
  <c r="C126" i="1"/>
  <c r="H126" i="1" s="1"/>
  <c r="D125" i="1"/>
  <c r="C125" i="1"/>
  <c r="D124" i="1"/>
  <c r="C124" i="1"/>
  <c r="D123" i="1"/>
  <c r="C123" i="1"/>
  <c r="D122" i="1"/>
  <c r="C122" i="1"/>
  <c r="D121" i="1"/>
  <c r="C121" i="1"/>
  <c r="D120" i="1"/>
  <c r="D119" i="1"/>
  <c r="C119" i="1"/>
  <c r="D118" i="1"/>
  <c r="C118" i="1"/>
  <c r="D117" i="1"/>
  <c r="C117" i="1"/>
  <c r="D116" i="1"/>
  <c r="H116" i="1" s="1"/>
  <c r="C116" i="1"/>
  <c r="D115" i="1"/>
  <c r="H115" i="1" s="1"/>
  <c r="C115" i="1"/>
  <c r="D114" i="1"/>
  <c r="H114" i="1" s="1"/>
  <c r="C114" i="1"/>
  <c r="D113" i="1"/>
  <c r="C113" i="1"/>
  <c r="D112" i="1"/>
  <c r="H112" i="1" s="1"/>
  <c r="C112" i="1"/>
  <c r="D111" i="1"/>
  <c r="H111" i="1" s="1"/>
  <c r="C111" i="1"/>
  <c r="D110" i="1"/>
  <c r="H110" i="1" s="1"/>
  <c r="C110" i="1"/>
  <c r="D109" i="1"/>
  <c r="H109" i="1" s="1"/>
  <c r="C109" i="1"/>
  <c r="D108" i="1"/>
  <c r="C108" i="1"/>
  <c r="D107" i="1"/>
  <c r="H107" i="1" s="1"/>
  <c r="C107" i="1"/>
  <c r="D106" i="1"/>
  <c r="H106" i="1" s="1"/>
  <c r="C106" i="1"/>
  <c r="D105" i="1"/>
  <c r="H105" i="1" s="1"/>
  <c r="C105" i="1"/>
  <c r="D104" i="1"/>
  <c r="H104" i="1" s="1"/>
  <c r="C104" i="1"/>
  <c r="D103" i="1"/>
  <c r="H103" i="1" s="1"/>
  <c r="C103" i="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D77" i="1"/>
  <c r="H77" i="1" s="1"/>
  <c r="C77" i="1"/>
  <c r="D76" i="1"/>
  <c r="H76" i="1" s="1"/>
  <c r="C76" i="1"/>
  <c r="D75" i="1"/>
  <c r="H75" i="1" s="1"/>
  <c r="C75" i="1"/>
  <c r="D74" i="1"/>
  <c r="H74" i="1" s="1"/>
  <c r="C74" i="1"/>
  <c r="D73" i="1"/>
  <c r="H73" i="1" s="1"/>
  <c r="C73" i="1"/>
  <c r="D72" i="1"/>
  <c r="H72" i="1" s="1"/>
  <c r="C72" i="1"/>
  <c r="D71" i="1"/>
  <c r="C71" i="1"/>
  <c r="D70" i="1"/>
  <c r="C70" i="1"/>
  <c r="D69" i="1"/>
  <c r="H69" i="1" s="1"/>
  <c r="C69" i="1"/>
  <c r="D68" i="1"/>
  <c r="H68" i="1" s="1"/>
  <c r="C68" i="1"/>
  <c r="D67" i="1"/>
  <c r="H67" i="1" s="1"/>
  <c r="C67" i="1"/>
  <c r="D66" i="1"/>
  <c r="C66" i="1"/>
  <c r="D65" i="1"/>
  <c r="C65" i="1"/>
  <c r="D64" i="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C47" i="1"/>
  <c r="G47" i="1" s="1"/>
  <c r="D46" i="1"/>
  <c r="D45" i="1"/>
  <c r="H45" i="1" s="1"/>
  <c r="C45" i="1"/>
  <c r="D44" i="1"/>
  <c r="H44" i="1" s="1"/>
  <c r="C44" i="1"/>
  <c r="D43" i="1"/>
  <c r="H43" i="1" s="1"/>
  <c r="C43" i="1"/>
  <c r="D42" i="1"/>
  <c r="H42" i="1" s="1"/>
  <c r="C42" i="1"/>
  <c r="D41" i="1"/>
  <c r="H41" i="1" s="1"/>
  <c r="C41" i="1"/>
  <c r="D40" i="1"/>
  <c r="D39" i="1"/>
  <c r="C39" i="1"/>
  <c r="G39" i="1" s="1"/>
  <c r="D38" i="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C29" i="1"/>
  <c r="G29" i="1" s="1"/>
  <c r="D28" i="1"/>
  <c r="C28" i="1"/>
  <c r="G28" i="1" s="1"/>
  <c r="D27" i="1"/>
  <c r="C27" i="1"/>
  <c r="G27" i="1" s="1"/>
  <c r="D26" i="1"/>
  <c r="C26" i="1"/>
  <c r="G26" i="1" s="1"/>
  <c r="D25" i="1"/>
  <c r="C25" i="1"/>
  <c r="G25" i="1" s="1"/>
  <c r="D24" i="1"/>
  <c r="C24" i="1"/>
  <c r="G24" i="1" s="1"/>
  <c r="D23" i="1"/>
  <c r="C23" i="1"/>
  <c r="D22" i="1"/>
  <c r="H22" i="1" s="1"/>
  <c r="C22" i="1"/>
  <c r="D21" i="1"/>
  <c r="H21" i="1" s="1"/>
  <c r="C21" i="1"/>
  <c r="D20" i="1"/>
  <c r="C20" i="1"/>
  <c r="G20" i="1" s="1"/>
  <c r="D19" i="1"/>
  <c r="C19" i="1"/>
  <c r="G19" i="1" s="1"/>
  <c r="D18" i="1"/>
  <c r="C18" i="1"/>
  <c r="G18" i="1" s="1"/>
  <c r="D17" i="1"/>
  <c r="C17" i="1"/>
  <c r="G17" i="1" s="1"/>
  <c r="D16" i="1"/>
  <c r="C16" i="1"/>
  <c r="D15" i="1"/>
  <c r="H15" i="1" s="1"/>
  <c r="C15" i="1"/>
  <c r="D14" i="1"/>
  <c r="H14" i="1" s="1"/>
  <c r="C14" i="1"/>
  <c r="D13" i="1"/>
  <c r="H13" i="1" s="1"/>
  <c r="C13" i="1"/>
  <c r="D12" i="1"/>
  <c r="H12" i="1" s="1"/>
  <c r="C12" i="1"/>
  <c r="D11" i="1"/>
  <c r="H11" i="1" s="1"/>
  <c r="C11" i="1"/>
  <c r="D10" i="1"/>
  <c r="H10" i="1" s="1"/>
  <c r="C10" i="1"/>
  <c r="D9" i="1"/>
  <c r="C9" i="1"/>
  <c r="G9" i="1" s="1"/>
  <c r="D8" i="1"/>
  <c r="C8" i="1"/>
  <c r="G8" i="1" s="1"/>
  <c r="D7" i="1"/>
  <c r="C7" i="1"/>
  <c r="G7" i="1" s="1"/>
  <c r="D6" i="1"/>
  <c r="C6" i="1"/>
  <c r="G6" i="1" s="1"/>
  <c r="D5" i="1"/>
  <c r="C5" i="1"/>
  <c r="D4" i="1"/>
  <c r="H4" i="1" s="1"/>
  <c r="C4" i="1"/>
  <c r="D3" i="1"/>
  <c r="H3" i="1" s="1"/>
  <c r="C3" i="1"/>
  <c r="F250" i="5" l="1"/>
  <c r="G1264" i="1"/>
  <c r="G1262" i="1"/>
  <c r="G1236" i="1"/>
  <c r="D1222" i="1"/>
  <c r="D1214" i="1"/>
  <c r="H1216" i="1"/>
  <c r="H1165" i="1"/>
  <c r="H1156" i="1"/>
  <c r="H1154" i="1"/>
  <c r="H1155" i="1"/>
  <c r="F170" i="5"/>
  <c r="E12" i="5"/>
  <c r="D990" i="1" s="1"/>
  <c r="H989" i="1"/>
  <c r="H988" i="1"/>
  <c r="H986" i="1"/>
  <c r="H987" i="1"/>
  <c r="C1576" i="1"/>
  <c r="H1437" i="1"/>
  <c r="E26" i="9"/>
  <c r="F118" i="6"/>
  <c r="G644" i="1"/>
  <c r="G643" i="1"/>
  <c r="G645" i="1"/>
  <c r="E283" i="9"/>
  <c r="G647" i="1"/>
  <c r="B274" i="9"/>
  <c r="H9" i="1"/>
  <c r="H20" i="1"/>
  <c r="H29" i="1"/>
  <c r="H47" i="1"/>
  <c r="G3" i="1"/>
  <c r="G4" i="1"/>
  <c r="G5" i="1"/>
  <c r="H5" i="1"/>
  <c r="H6" i="1"/>
  <c r="H7" i="1"/>
  <c r="H8" i="1"/>
  <c r="G10" i="1"/>
  <c r="G11" i="1"/>
  <c r="G12" i="1"/>
  <c r="G13" i="1"/>
  <c r="G14" i="1"/>
  <c r="G15" i="1"/>
  <c r="G16" i="1"/>
  <c r="H16" i="1"/>
  <c r="H17" i="1"/>
  <c r="H18" i="1"/>
  <c r="H19" i="1"/>
  <c r="G21" i="1"/>
  <c r="G22" i="1"/>
  <c r="G23" i="1"/>
  <c r="H23" i="1"/>
  <c r="H24" i="1"/>
  <c r="H25" i="1"/>
  <c r="H26" i="1"/>
  <c r="H27" i="1"/>
  <c r="H28" i="1"/>
  <c r="G30" i="1"/>
  <c r="G31" i="1"/>
  <c r="G32" i="1"/>
  <c r="G33" i="1"/>
  <c r="G34" i="1"/>
  <c r="G35" i="1"/>
  <c r="G36" i="1"/>
  <c r="G37" i="1"/>
  <c r="G38" i="1"/>
  <c r="H38" i="1"/>
  <c r="H39" i="1"/>
  <c r="G41" i="1"/>
  <c r="G42" i="1"/>
  <c r="G43" i="1"/>
  <c r="G44" i="1"/>
  <c r="G45" i="1"/>
  <c r="G48" i="1"/>
  <c r="G49" i="1"/>
  <c r="G51" i="1"/>
  <c r="G52" i="1"/>
  <c r="G54" i="1"/>
  <c r="G55" i="1"/>
  <c r="G56" i="1"/>
  <c r="G57" i="1"/>
  <c r="G58" i="1"/>
  <c r="G59" i="1"/>
  <c r="G60" i="1"/>
  <c r="G61" i="1"/>
  <c r="G62" i="1"/>
  <c r="G63" i="1"/>
  <c r="G64" i="1"/>
  <c r="G67" i="1"/>
  <c r="G68" i="1"/>
  <c r="G69" i="1"/>
  <c r="G70" i="1"/>
  <c r="G71" i="1"/>
  <c r="G72" i="1"/>
  <c r="G73" i="1"/>
  <c r="G74" i="1"/>
  <c r="G75" i="1"/>
  <c r="G76" i="1"/>
  <c r="G77" i="1"/>
  <c r="H79" i="1"/>
  <c r="H80" i="1"/>
  <c r="H81" i="1"/>
  <c r="H82" i="1"/>
  <c r="H83" i="1"/>
  <c r="H84" i="1"/>
  <c r="H85" i="1"/>
  <c r="H86" i="1"/>
  <c r="H87" i="1"/>
  <c r="H88" i="1"/>
  <c r="H89" i="1"/>
  <c r="H90" i="1"/>
  <c r="H91" i="1"/>
  <c r="H92" i="1"/>
  <c r="H93" i="1"/>
  <c r="H94" i="1"/>
  <c r="H95" i="1"/>
  <c r="H96" i="1"/>
  <c r="H97" i="1"/>
  <c r="H98" i="1"/>
  <c r="H99" i="1"/>
  <c r="H100" i="1"/>
  <c r="H101" i="1"/>
  <c r="G103" i="1"/>
  <c r="G104" i="1"/>
  <c r="G105" i="1"/>
  <c r="G106" i="1"/>
  <c r="G107" i="1"/>
  <c r="G108" i="1"/>
  <c r="G109" i="1"/>
  <c r="G110" i="1"/>
  <c r="G111" i="1"/>
  <c r="G112" i="1"/>
  <c r="G113" i="1"/>
  <c r="G114" i="1"/>
  <c r="G115" i="1"/>
  <c r="G116" i="1"/>
  <c r="H118" i="1"/>
  <c r="H119" i="1"/>
  <c r="H133" i="1"/>
  <c r="H134" i="1"/>
  <c r="H135" i="1"/>
  <c r="H136" i="1"/>
  <c r="H137" i="1"/>
  <c r="H138" i="1"/>
  <c r="H139" i="1"/>
  <c r="H140" i="1"/>
  <c r="H141" i="1"/>
  <c r="H142" i="1"/>
  <c r="H143" i="1"/>
  <c r="H144" i="1"/>
  <c r="H145" i="1"/>
  <c r="H146" i="1"/>
  <c r="H152" i="1"/>
  <c r="H154" i="1"/>
  <c r="H156" i="1"/>
  <c r="H162" i="1"/>
  <c r="H171" i="1"/>
  <c r="H178" i="1"/>
  <c r="H179" i="1"/>
  <c r="H180" i="1"/>
  <c r="H184" i="1"/>
  <c r="H185" i="1"/>
  <c r="H193" i="1"/>
  <c r="H194" i="1"/>
  <c r="H195" i="1"/>
  <c r="H196" i="1"/>
  <c r="H197" i="1"/>
  <c r="H198" i="1"/>
  <c r="H199" i="1"/>
  <c r="H200" i="1"/>
  <c r="H201" i="1"/>
  <c r="H202" i="1"/>
  <c r="H203" i="1"/>
  <c r="H204" i="1"/>
  <c r="G205" i="1"/>
  <c r="G207" i="1"/>
  <c r="G210" i="1"/>
  <c r="G211" i="1"/>
  <c r="G212" i="1"/>
  <c r="G213" i="1"/>
  <c r="G214" i="1"/>
  <c r="G215" i="1"/>
  <c r="G216" i="1"/>
  <c r="G217" i="1"/>
  <c r="G218" i="1"/>
  <c r="G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G249" i="1"/>
  <c r="G250" i="1"/>
  <c r="G251" i="1"/>
  <c r="G252" i="1"/>
  <c r="G253" i="1"/>
  <c r="G254" i="1"/>
  <c r="G255" i="1"/>
  <c r="G256" i="1"/>
  <c r="G257" i="1"/>
  <c r="G258" i="1"/>
  <c r="H262" i="1"/>
  <c r="H263" i="1"/>
  <c r="H264" i="1"/>
  <c r="H265" i="1"/>
  <c r="H266" i="1"/>
  <c r="H267" i="1"/>
  <c r="H268" i="1"/>
  <c r="H269" i="1"/>
  <c r="H270" i="1"/>
  <c r="H271" i="1"/>
  <c r="H272" i="1"/>
  <c r="H273" i="1"/>
  <c r="H274" i="1"/>
  <c r="H275" i="1"/>
  <c r="H276" i="1"/>
  <c r="H277" i="1"/>
  <c r="H278" i="1"/>
  <c r="H279" i="1"/>
  <c r="H280" i="1"/>
  <c r="H281" i="1"/>
  <c r="H282" i="1"/>
  <c r="H283" i="1"/>
  <c r="H284" i="1"/>
  <c r="H289" i="1"/>
  <c r="H290" i="1"/>
  <c r="H291" i="1"/>
  <c r="H292" i="1"/>
  <c r="H295" i="1"/>
  <c r="H296" i="1"/>
  <c r="H297" i="1"/>
  <c r="H298" i="1"/>
  <c r="H299" i="1"/>
  <c r="H300" i="1"/>
  <c r="H301" i="1"/>
  <c r="H302" i="1"/>
  <c r="H303" i="1"/>
  <c r="H304" i="1"/>
  <c r="H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H359" i="1"/>
  <c r="H360" i="1"/>
  <c r="H361" i="1"/>
  <c r="H362" i="1"/>
  <c r="H363" i="1"/>
  <c r="H366" i="1"/>
  <c r="H367" i="1"/>
  <c r="H368" i="1"/>
  <c r="H369" i="1"/>
  <c r="H370" i="1"/>
  <c r="H372" i="1"/>
  <c r="H373" i="1"/>
  <c r="H374" i="1"/>
  <c r="H375" i="1"/>
  <c r="H376" i="1"/>
  <c r="H377" i="1"/>
  <c r="H380" i="1"/>
  <c r="H381" i="1"/>
  <c r="H382" i="1"/>
  <c r="H1217" i="1"/>
  <c r="H1218" i="1"/>
  <c r="H1219" i="1"/>
  <c r="H1220" i="1"/>
  <c r="H1221" i="1"/>
  <c r="H1223" i="1"/>
  <c r="H1242" i="1"/>
  <c r="H1250" i="1"/>
  <c r="H1258" i="1"/>
  <c r="G383" i="1"/>
  <c r="G384" i="1"/>
  <c r="G385" i="1"/>
  <c r="G386" i="1"/>
  <c r="G387" i="1"/>
  <c r="G388" i="1"/>
  <c r="G389" i="1"/>
  <c r="G390" i="1"/>
  <c r="G392" i="1"/>
  <c r="G393" i="1"/>
  <c r="G394" i="1"/>
  <c r="G395" i="1"/>
  <c r="G396" i="1"/>
  <c r="G397" i="1"/>
  <c r="G398" i="1"/>
  <c r="G399" i="1"/>
  <c r="G400" i="1"/>
  <c r="G401" i="1"/>
  <c r="H404" i="1"/>
  <c r="H405"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H467" i="1"/>
  <c r="H468" i="1"/>
  <c r="H469" i="1"/>
  <c r="H470" i="1"/>
  <c r="H471" i="1"/>
  <c r="H472" i="1"/>
  <c r="H473" i="1"/>
  <c r="H474" i="1"/>
  <c r="H475" i="1"/>
  <c r="H476" i="1"/>
  <c r="H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H631" i="1"/>
  <c r="H632" i="1"/>
  <c r="H641" i="1"/>
  <c r="H646"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4" i="1"/>
  <c r="H1045" i="1"/>
  <c r="H1047" i="1"/>
  <c r="H1048" i="1"/>
  <c r="H1049" i="1"/>
  <c r="H1050" i="1"/>
  <c r="H1051" i="1"/>
  <c r="H1052" i="1"/>
  <c r="H1053" i="1"/>
  <c r="H1054" i="1"/>
  <c r="H1055" i="1"/>
  <c r="H1056" i="1"/>
  <c r="H1057" i="1"/>
  <c r="H1058" i="1"/>
  <c r="H1059" i="1"/>
  <c r="H1060" i="1"/>
  <c r="H1061" i="1"/>
  <c r="H1062" i="1"/>
  <c r="H1063" i="1"/>
  <c r="H106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238" i="1"/>
  <c r="H1246" i="1"/>
  <c r="H1254" i="1"/>
  <c r="H1266" i="1"/>
  <c r="H1270" i="1"/>
  <c r="H1274" i="1"/>
  <c r="H1278" i="1"/>
  <c r="H1282" i="1"/>
  <c r="H1286" i="1"/>
  <c r="H1290" i="1"/>
  <c r="H1294" i="1"/>
  <c r="H1298" i="1"/>
  <c r="H1300" i="1"/>
  <c r="H1304" i="1"/>
  <c r="H1308" i="1"/>
  <c r="H1312" i="1"/>
  <c r="H1316" i="1"/>
  <c r="H1320" i="1"/>
  <c r="H1324" i="1"/>
  <c r="H1328" i="1"/>
  <c r="H1332" i="1"/>
  <c r="H1336" i="1"/>
  <c r="H1340" i="1"/>
  <c r="H1344" i="1"/>
  <c r="H1348" i="1"/>
  <c r="H1352" i="1"/>
  <c r="H1356" i="1"/>
  <c r="H1360" i="1"/>
  <c r="H1364" i="1"/>
  <c r="H1368" i="1"/>
  <c r="H1372" i="1"/>
  <c r="H1376" i="1"/>
  <c r="H1380" i="1"/>
  <c r="H1387" i="1"/>
  <c r="H1391" i="1"/>
  <c r="H1395" i="1"/>
  <c r="H1399" i="1"/>
  <c r="H1403" i="1"/>
  <c r="H1407" i="1"/>
  <c r="H1411" i="1"/>
  <c r="H1415" i="1"/>
  <c r="H1419" i="1"/>
  <c r="H1427" i="1"/>
  <c r="H1431" i="1"/>
  <c r="H1436" i="1"/>
  <c r="G1482" i="1"/>
  <c r="G1486" i="1"/>
  <c r="G1490" i="1"/>
  <c r="G1494" i="1"/>
  <c r="G1498" i="1"/>
  <c r="G1502" i="1"/>
  <c r="G1506" i="1"/>
  <c r="G1510" i="1"/>
  <c r="G1514" i="1"/>
  <c r="H1530" i="1"/>
  <c r="G1530" i="1"/>
  <c r="H1540" i="1"/>
  <c r="G1540" i="1"/>
  <c r="H1548" i="1"/>
  <c r="G1548" i="1"/>
  <c r="H1556" i="1"/>
  <c r="G1556" i="1"/>
  <c r="H1564" i="1"/>
  <c r="G1564" i="1"/>
  <c r="H1572" i="1"/>
  <c r="G1572" i="1"/>
  <c r="G1580" i="1"/>
  <c r="H1580" i="1"/>
  <c r="D43" i="8"/>
  <c r="H1224" i="1"/>
  <c r="H1225" i="1"/>
  <c r="H1226" i="1"/>
  <c r="H1227" i="1"/>
  <c r="H1228" i="1"/>
  <c r="H1229" i="1"/>
  <c r="H1230" i="1"/>
  <c r="H1231" i="1"/>
  <c r="H1232" i="1"/>
  <c r="H1233" i="1"/>
  <c r="H1234" i="1"/>
  <c r="G1240" i="1"/>
  <c r="H1240" i="1"/>
  <c r="H1241" i="1"/>
  <c r="G1244" i="1"/>
  <c r="H1244" i="1"/>
  <c r="H1245" i="1"/>
  <c r="G1248" i="1"/>
  <c r="H1248" i="1"/>
  <c r="H1249" i="1"/>
  <c r="G1252" i="1"/>
  <c r="H1252" i="1"/>
  <c r="H1253" i="1"/>
  <c r="G1256" i="1"/>
  <c r="H1256" i="1"/>
  <c r="H1257" i="1"/>
  <c r="G1260" i="1"/>
  <c r="H1260" i="1"/>
  <c r="H1261" i="1"/>
  <c r="H1263" i="1"/>
  <c r="H1265" i="1"/>
  <c r="G1268" i="1"/>
  <c r="H1268" i="1"/>
  <c r="H1269" i="1"/>
  <c r="G1272" i="1"/>
  <c r="H1272" i="1"/>
  <c r="H1273" i="1"/>
  <c r="G1276" i="1"/>
  <c r="H1276" i="1"/>
  <c r="H1277" i="1"/>
  <c r="G1280" i="1"/>
  <c r="H1280" i="1"/>
  <c r="H1281" i="1"/>
  <c r="G1284" i="1"/>
  <c r="H1284" i="1"/>
  <c r="H1285" i="1"/>
  <c r="G1288" i="1"/>
  <c r="H1288" i="1"/>
  <c r="H1289" i="1"/>
  <c r="G1292" i="1"/>
  <c r="H1292" i="1"/>
  <c r="H1293" i="1"/>
  <c r="G1296" i="1"/>
  <c r="H1296" i="1"/>
  <c r="H1297" i="1"/>
  <c r="G1302" i="1"/>
  <c r="H1302" i="1"/>
  <c r="H1303" i="1"/>
  <c r="G1306" i="1"/>
  <c r="H1306" i="1"/>
  <c r="H1307" i="1"/>
  <c r="G1310" i="1"/>
  <c r="H1310" i="1"/>
  <c r="H1311" i="1"/>
  <c r="G1314" i="1"/>
  <c r="H1314" i="1"/>
  <c r="H1315" i="1"/>
  <c r="G1318" i="1"/>
  <c r="H1318" i="1"/>
  <c r="H1319" i="1"/>
  <c r="G1322" i="1"/>
  <c r="H1322" i="1"/>
  <c r="H1323" i="1"/>
  <c r="G1326" i="1"/>
  <c r="H1326" i="1"/>
  <c r="H1327" i="1"/>
  <c r="G1330" i="1"/>
  <c r="H1330" i="1"/>
  <c r="H1331" i="1"/>
  <c r="G1334" i="1"/>
  <c r="H1334" i="1"/>
  <c r="H1335" i="1"/>
  <c r="G1338" i="1"/>
  <c r="H1338" i="1"/>
  <c r="H1339" i="1"/>
  <c r="G1342" i="1"/>
  <c r="H1342" i="1"/>
  <c r="H1343" i="1"/>
  <c r="G1346" i="1"/>
  <c r="H1346" i="1"/>
  <c r="H1347" i="1"/>
  <c r="G1350" i="1"/>
  <c r="H1350" i="1"/>
  <c r="H1351" i="1"/>
  <c r="G1354" i="1"/>
  <c r="H1354" i="1"/>
  <c r="H1355" i="1"/>
  <c r="G1358" i="1"/>
  <c r="H1358" i="1"/>
  <c r="H1359" i="1"/>
  <c r="G1362" i="1"/>
  <c r="H1362" i="1"/>
  <c r="H1363" i="1"/>
  <c r="G1366" i="1"/>
  <c r="H1366" i="1"/>
  <c r="H1367" i="1"/>
  <c r="G1370" i="1"/>
  <c r="H1370" i="1"/>
  <c r="H1371" i="1"/>
  <c r="G1374" i="1"/>
  <c r="H1374" i="1"/>
  <c r="H1375" i="1"/>
  <c r="G1378" i="1"/>
  <c r="H1378" i="1"/>
  <c r="H1379" i="1"/>
  <c r="G1382" i="1"/>
  <c r="H1382" i="1"/>
  <c r="G1385" i="1"/>
  <c r="H1385" i="1"/>
  <c r="H1386" i="1"/>
  <c r="G1389" i="1"/>
  <c r="H1389" i="1"/>
  <c r="H1390" i="1"/>
  <c r="G1393" i="1"/>
  <c r="H1393" i="1"/>
  <c r="H1394" i="1"/>
  <c r="G1397" i="1"/>
  <c r="H1397" i="1"/>
  <c r="H1398" i="1"/>
  <c r="G1401" i="1"/>
  <c r="H1401" i="1"/>
  <c r="H1402" i="1"/>
  <c r="G1405" i="1"/>
  <c r="H1405" i="1"/>
  <c r="H1406" i="1"/>
  <c r="G1409" i="1"/>
  <c r="H1409" i="1"/>
  <c r="H1410" i="1"/>
  <c r="G1413" i="1"/>
  <c r="H1413" i="1"/>
  <c r="G1417" i="1"/>
  <c r="H1417" i="1"/>
  <c r="H1418" i="1"/>
  <c r="G1421" i="1"/>
  <c r="H1421" i="1"/>
  <c r="H1422" i="1"/>
  <c r="G1425" i="1"/>
  <c r="H1425" i="1"/>
  <c r="H1426" i="1"/>
  <c r="G1429" i="1"/>
  <c r="H1429" i="1"/>
  <c r="H1430" i="1"/>
  <c r="G1433" i="1"/>
  <c r="H1433" i="1"/>
  <c r="H1434" i="1"/>
  <c r="G1438" i="1"/>
  <c r="H1438" i="1"/>
  <c r="H1439" i="1"/>
  <c r="H1440" i="1"/>
  <c r="H1441" i="1"/>
  <c r="H1442" i="1"/>
  <c r="H1443" i="1"/>
  <c r="H1444" i="1"/>
  <c r="H1445" i="1"/>
  <c r="G1496" i="1"/>
  <c r="G1500" i="1"/>
  <c r="H1524" i="1"/>
  <c r="G1524" i="1"/>
  <c r="H1534" i="1"/>
  <c r="G1534" i="1"/>
  <c r="H1544" i="1"/>
  <c r="G1544" i="1"/>
  <c r="H1552" i="1"/>
  <c r="G1552" i="1"/>
  <c r="H1560" i="1"/>
  <c r="G1560" i="1"/>
  <c r="H1568" i="1"/>
  <c r="G1568" i="1"/>
  <c r="H1576" i="1"/>
  <c r="G1576" i="1"/>
  <c r="F74" i="4"/>
  <c r="F112" i="4"/>
  <c r="E196" i="4"/>
  <c r="D192" i="1" s="1"/>
  <c r="F264" i="4"/>
  <c r="F369" i="4"/>
  <c r="F383" i="4"/>
  <c r="D396" i="4"/>
  <c r="D459" i="4"/>
  <c r="D515" i="4"/>
  <c r="D567" i="4"/>
  <c r="D593" i="4"/>
  <c r="E593" i="4"/>
  <c r="D587" i="1" s="1"/>
  <c r="E142" i="9"/>
  <c r="B142" i="9" s="1"/>
  <c r="D625" i="4"/>
  <c r="F19" i="5"/>
  <c r="F35" i="5"/>
  <c r="F78" i="5"/>
  <c r="G286" i="9"/>
  <c r="F164" i="5"/>
  <c r="D190" i="5"/>
  <c r="D206" i="5"/>
  <c r="D245" i="5"/>
  <c r="F259" i="5"/>
  <c r="D5" i="6"/>
  <c r="E35" i="6"/>
  <c r="E89" i="6"/>
  <c r="D1383" i="1" s="1"/>
  <c r="E114" i="6"/>
  <c r="D129" i="6"/>
  <c r="E21" i="9"/>
  <c r="B21" i="9" s="1"/>
  <c r="E25" i="9"/>
  <c r="B25" i="9" s="1"/>
  <c r="E27" i="9"/>
  <c r="B27" i="9" s="1"/>
  <c r="E30" i="9"/>
  <c r="B30" i="9" s="1"/>
  <c r="E40" i="9"/>
  <c r="B40" i="9" s="1"/>
  <c r="E42" i="9"/>
  <c r="B42" i="9" s="1"/>
  <c r="B44" i="9"/>
  <c r="B46" i="9"/>
  <c r="B49" i="9"/>
  <c r="B53" i="9"/>
  <c r="B57" i="9"/>
  <c r="B61" i="9"/>
  <c r="B65" i="9"/>
  <c r="B68" i="9"/>
  <c r="B72" i="9"/>
  <c r="B76" i="9"/>
  <c r="B80" i="9"/>
  <c r="B84" i="9"/>
  <c r="B87" i="9"/>
  <c r="B90" i="9"/>
  <c r="B95" i="9"/>
  <c r="B98" i="9"/>
  <c r="B100" i="9"/>
  <c r="B102" i="9"/>
  <c r="B104" i="9"/>
  <c r="B106" i="9"/>
  <c r="B108" i="9"/>
  <c r="B110" i="9"/>
  <c r="B112" i="9"/>
  <c r="B114" i="9"/>
  <c r="B116" i="9"/>
  <c r="B118" i="9"/>
  <c r="B120" i="9"/>
  <c r="B122" i="9"/>
  <c r="B124" i="9"/>
  <c r="B126" i="9"/>
  <c r="B128" i="9"/>
  <c r="B133" i="9"/>
  <c r="B136" i="9"/>
  <c r="B141" i="9"/>
  <c r="B144" i="9"/>
  <c r="B149" i="9"/>
  <c r="B152" i="9"/>
  <c r="B157" i="9"/>
  <c r="B225" i="9"/>
  <c r="E6" i="4"/>
  <c r="D2" i="1" s="1"/>
  <c r="E635" i="4"/>
  <c r="D629" i="1" s="1"/>
  <c r="E528" i="4"/>
  <c r="D522" i="1" s="1"/>
  <c r="E134" i="5"/>
  <c r="D1112" i="1" s="1"/>
  <c r="H1112" i="1" s="1"/>
  <c r="F114" i="6"/>
  <c r="B23" i="9"/>
  <c r="B26" i="9"/>
  <c r="B31" i="9"/>
  <c r="B35" i="9"/>
  <c r="E45" i="9"/>
  <c r="B45" i="9" s="1"/>
  <c r="E47" i="9"/>
  <c r="B47" i="9" s="1"/>
  <c r="E51" i="9"/>
  <c r="B51" i="9" s="1"/>
  <c r="E55" i="9"/>
  <c r="B55" i="9" s="1"/>
  <c r="E59" i="9"/>
  <c r="B59" i="9" s="1"/>
  <c r="E63" i="9"/>
  <c r="B63" i="9" s="1"/>
  <c r="E66" i="9"/>
  <c r="B66" i="9" s="1"/>
  <c r="E70" i="9"/>
  <c r="B70" i="9" s="1"/>
  <c r="E74" i="9"/>
  <c r="B74" i="9" s="1"/>
  <c r="E78" i="9"/>
  <c r="B78" i="9" s="1"/>
  <c r="E82" i="9"/>
  <c r="B82" i="9" s="1"/>
  <c r="E86" i="9"/>
  <c r="B86" i="9" s="1"/>
  <c r="B91" i="9"/>
  <c r="B94" i="9"/>
  <c r="B99" i="9"/>
  <c r="B101" i="9"/>
  <c r="B103" i="9"/>
  <c r="B105" i="9"/>
  <c r="B107" i="9"/>
  <c r="B109" i="9"/>
  <c r="B111" i="9"/>
  <c r="B113" i="9"/>
  <c r="B115" i="9"/>
  <c r="B117" i="9"/>
  <c r="B119" i="9"/>
  <c r="B121" i="9"/>
  <c r="B123" i="9"/>
  <c r="B125" i="9"/>
  <c r="B127" i="9"/>
  <c r="B129" i="9"/>
  <c r="B132" i="9"/>
  <c r="B137" i="9"/>
  <c r="B140" i="9"/>
  <c r="B145" i="9"/>
  <c r="B148" i="9"/>
  <c r="B153" i="9"/>
  <c r="B156" i="9"/>
  <c r="B252" i="9"/>
  <c r="B254" i="9"/>
  <c r="B256" i="9"/>
  <c r="B258" i="9"/>
  <c r="B260" i="9"/>
  <c r="B262" i="9"/>
  <c r="B264" i="9"/>
  <c r="B266" i="9"/>
  <c r="B268" i="9"/>
  <c r="B270" i="9"/>
  <c r="B281" i="9"/>
  <c r="B283" i="9"/>
  <c r="E88" i="9"/>
  <c r="B88" i="9" s="1"/>
  <c r="E92" i="9"/>
  <c r="B92" i="9" s="1"/>
  <c r="E96" i="9"/>
  <c r="B96" i="9" s="1"/>
  <c r="E130" i="9"/>
  <c r="B130" i="9" s="1"/>
  <c r="E134" i="9"/>
  <c r="B134" i="9" s="1"/>
  <c r="E138" i="9"/>
  <c r="B138" i="9" s="1"/>
  <c r="E146" i="9"/>
  <c r="B146" i="9" s="1"/>
  <c r="E150" i="9"/>
  <c r="B150" i="9" s="1"/>
  <c r="E154" i="9"/>
  <c r="B154" i="9" s="1"/>
  <c r="E158" i="9"/>
  <c r="B158" i="9" s="1"/>
  <c r="B224" i="9"/>
  <c r="F253" i="9"/>
  <c r="B253" i="9" s="1"/>
  <c r="F255" i="9"/>
  <c r="B255" i="9" s="1"/>
  <c r="F257" i="9"/>
  <c r="B257" i="9" s="1"/>
  <c r="F259" i="9"/>
  <c r="B259" i="9" s="1"/>
  <c r="F261" i="9"/>
  <c r="B261" i="9" s="1"/>
  <c r="F263" i="9"/>
  <c r="B263" i="9" s="1"/>
  <c r="F265" i="9"/>
  <c r="B265" i="9" s="1"/>
  <c r="F267" i="9"/>
  <c r="B267" i="9" s="1"/>
  <c r="F269" i="9"/>
  <c r="B269" i="9" s="1"/>
  <c r="F271" i="9"/>
  <c r="B271" i="9" s="1"/>
  <c r="E279" i="9"/>
  <c r="B279" i="9" s="1"/>
  <c r="F293" i="9"/>
  <c r="F222" i="9"/>
  <c r="H715" i="1"/>
  <c r="H710" i="1"/>
  <c r="H668" i="1"/>
  <c r="G641" i="1"/>
  <c r="G406" i="1"/>
  <c r="G413" i="1"/>
  <c r="F418" i="4"/>
  <c r="G365" i="1"/>
  <c r="E644" i="4"/>
  <c r="D638" i="1" s="1"/>
  <c r="F643" i="4"/>
  <c r="F217" i="9"/>
  <c r="B217" i="9" s="1"/>
  <c r="H153" i="1"/>
  <c r="E152" i="4"/>
  <c r="D148" i="1" s="1"/>
  <c r="G209" i="1"/>
  <c r="G206" i="1"/>
  <c r="G208" i="1"/>
  <c r="F210" i="4"/>
  <c r="H191" i="1"/>
  <c r="H190" i="1"/>
  <c r="H189" i="1"/>
  <c r="H188" i="1"/>
  <c r="H187" i="1"/>
  <c r="H186" i="1"/>
  <c r="F188" i="4"/>
  <c r="H183" i="1"/>
  <c r="H182" i="1"/>
  <c r="H181" i="1"/>
  <c r="F219" i="9"/>
  <c r="B219" i="9" s="1"/>
  <c r="H177" i="1"/>
  <c r="H176" i="1"/>
  <c r="H175" i="1"/>
  <c r="E163" i="4"/>
  <c r="D159" i="1" s="1"/>
  <c r="F177" i="4"/>
  <c r="H173" i="1"/>
  <c r="H174" i="1"/>
  <c r="H172" i="1"/>
  <c r="H170" i="1"/>
  <c r="H169" i="1"/>
  <c r="H168" i="1"/>
  <c r="F169" i="4"/>
  <c r="H167" i="1"/>
  <c r="H165" i="1"/>
  <c r="H166" i="1"/>
  <c r="F164" i="4"/>
  <c r="H164" i="1"/>
  <c r="H163" i="1"/>
  <c r="H160" i="1"/>
  <c r="H161" i="1"/>
  <c r="H158" i="1"/>
  <c r="H155" i="1"/>
  <c r="H157" i="1"/>
  <c r="F159" i="4"/>
  <c r="H151" i="1"/>
  <c r="F153" i="4"/>
  <c r="H149" i="1"/>
  <c r="H150" i="1"/>
  <c r="H132" i="1"/>
  <c r="F134" i="4"/>
  <c r="H130" i="1"/>
  <c r="H131" i="1"/>
  <c r="H124" i="1"/>
  <c r="H125" i="1"/>
  <c r="H123" i="1"/>
  <c r="F125" i="4"/>
  <c r="H121" i="1"/>
  <c r="H122" i="1"/>
  <c r="G66" i="1"/>
  <c r="F68" i="4"/>
  <c r="G65" i="1"/>
  <c r="G50" i="1"/>
  <c r="G53" i="1"/>
  <c r="F214" i="9"/>
  <c r="B214" i="9" s="1"/>
  <c r="F216" i="9"/>
  <c r="E284" i="9"/>
  <c r="B284" i="9" s="1"/>
  <c r="H642" i="1"/>
  <c r="H1264" i="1"/>
  <c r="H1262" i="1"/>
  <c r="D258" i="5"/>
  <c r="H1237" i="1"/>
  <c r="D238" i="5"/>
  <c r="D12" i="5"/>
  <c r="H1412" i="1"/>
  <c r="H1414" i="1"/>
  <c r="H647" i="1"/>
  <c r="H644" i="1"/>
  <c r="H643" i="1"/>
  <c r="H645" i="1"/>
  <c r="H406" i="1"/>
  <c r="H413" i="1"/>
  <c r="H378" i="1"/>
  <c r="H379" i="1"/>
  <c r="H371" i="1"/>
  <c r="H364" i="1"/>
  <c r="H365" i="1"/>
  <c r="H307" i="1"/>
  <c r="H308" i="1"/>
  <c r="H288" i="1"/>
  <c r="H411" i="1"/>
  <c r="H412" i="1"/>
  <c r="H637" i="1"/>
  <c r="D644" i="4"/>
  <c r="H260" i="1"/>
  <c r="H261" i="1"/>
  <c r="D263" i="4"/>
  <c r="H206" i="1"/>
  <c r="H209" i="1"/>
  <c r="B222" i="9"/>
  <c r="B220" i="9"/>
  <c r="E43" i="9"/>
  <c r="B43" i="9" s="1"/>
  <c r="B218" i="9"/>
  <c r="E41" i="9"/>
  <c r="B41" i="9" s="1"/>
  <c r="D163" i="4"/>
  <c r="E39" i="9"/>
  <c r="B39" i="9" s="1"/>
  <c r="D133" i="4"/>
  <c r="H108" i="1"/>
  <c r="H113" i="1"/>
  <c r="E37" i="9"/>
  <c r="B37" i="9" s="1"/>
  <c r="H70" i="1"/>
  <c r="H71" i="1"/>
  <c r="E33" i="9"/>
  <c r="B33" i="9" s="1"/>
  <c r="H66" i="1"/>
  <c r="H64" i="1"/>
  <c r="H65" i="1"/>
  <c r="E29" i="9"/>
  <c r="B29" i="9" s="1"/>
  <c r="B216" i="9"/>
  <c r="G118"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H117" i="1"/>
  <c r="G117" i="1"/>
  <c r="G119" i="1"/>
  <c r="G121" i="1"/>
  <c r="G123" i="1"/>
  <c r="G125" i="1"/>
  <c r="G127" i="1"/>
  <c r="G131" i="1"/>
  <c r="G133" i="1"/>
  <c r="G135"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H205"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G1031" i="1"/>
  <c r="G1035" i="1"/>
  <c r="G1039" i="1"/>
  <c r="H1043" i="1"/>
  <c r="G1043" i="1"/>
  <c r="H648"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G1029" i="1"/>
  <c r="G1033" i="1"/>
  <c r="G1037" i="1"/>
  <c r="G1041"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H1236" i="1"/>
  <c r="J1439" i="1"/>
  <c r="J1440" i="1"/>
  <c r="J1441" i="1"/>
  <c r="J1442" i="1"/>
  <c r="J1443" i="1"/>
  <c r="J1444"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G1468" i="1"/>
  <c r="G1469" i="1"/>
  <c r="G1470" i="1"/>
  <c r="G1471" i="1"/>
  <c r="G1472" i="1"/>
  <c r="G1473" i="1"/>
  <c r="G1474" i="1"/>
  <c r="G1475" i="1"/>
  <c r="G1476" i="1"/>
  <c r="G1477" i="1"/>
  <c r="I1477" i="1" s="1"/>
  <c r="G1478" i="1"/>
  <c r="G1479" i="1"/>
  <c r="I1479" i="1" s="1"/>
  <c r="H1480" i="1"/>
  <c r="G1481" i="1"/>
  <c r="G1483" i="1"/>
  <c r="G1485" i="1"/>
  <c r="G1487" i="1"/>
  <c r="G1489" i="1"/>
  <c r="G1491" i="1"/>
  <c r="G1493" i="1"/>
  <c r="G1495" i="1"/>
  <c r="G1497" i="1"/>
  <c r="G1499" i="1"/>
  <c r="G1501" i="1"/>
  <c r="G1503" i="1"/>
  <c r="G1505" i="1"/>
  <c r="G1507" i="1"/>
  <c r="G1509" i="1"/>
  <c r="G1511" i="1"/>
  <c r="G1513" i="1"/>
  <c r="G1515" i="1"/>
  <c r="H1516" i="1"/>
  <c r="G1519" i="1"/>
  <c r="H1520" i="1"/>
  <c r="G1521" i="1"/>
  <c r="G1523" i="1"/>
  <c r="G1525" i="1"/>
  <c r="G1527" i="1"/>
  <c r="H1528" i="1"/>
  <c r="G1529" i="1"/>
  <c r="G1531" i="1"/>
  <c r="G1533" i="1"/>
  <c r="G1535" i="1"/>
  <c r="H1536" i="1"/>
  <c r="G1537" i="1"/>
  <c r="G1539" i="1"/>
  <c r="G1541" i="1"/>
  <c r="G1543" i="1"/>
  <c r="G1545" i="1"/>
  <c r="G1547" i="1"/>
  <c r="G1549" i="1"/>
  <c r="G1551" i="1"/>
  <c r="G1553" i="1"/>
  <c r="G1555" i="1"/>
  <c r="G1557" i="1"/>
  <c r="G1559" i="1"/>
  <c r="G1561" i="1"/>
  <c r="G1563" i="1"/>
  <c r="G1565" i="1"/>
  <c r="G1567" i="1"/>
  <c r="G1569" i="1"/>
  <c r="G1571" i="1"/>
  <c r="G1573" i="1"/>
  <c r="G1575" i="1"/>
  <c r="G1577" i="1"/>
  <c r="G1579" i="1"/>
  <c r="I16" i="3"/>
  <c r="E412" i="4"/>
  <c r="G1445" i="1"/>
  <c r="H1468" i="1"/>
  <c r="H1471" i="1"/>
  <c r="H1472" i="1"/>
  <c r="H1473" i="1"/>
  <c r="H1474" i="1"/>
  <c r="H1476" i="1"/>
  <c r="H1477" i="1"/>
  <c r="H1478" i="1"/>
  <c r="H1479" i="1"/>
  <c r="E408" i="4"/>
  <c r="D403" i="1" s="1"/>
  <c r="E636" i="4"/>
  <c r="D630" i="1" s="1"/>
  <c r="D44" i="4"/>
  <c r="D50" i="4"/>
  <c r="D82" i="4"/>
  <c r="D106" i="4"/>
  <c r="D124" i="4"/>
  <c r="D152" i="4"/>
  <c r="D196" i="4"/>
  <c r="D224" i="4"/>
  <c r="D252" i="4"/>
  <c r="D299" i="4"/>
  <c r="D311" i="4"/>
  <c r="D351" i="4"/>
  <c r="D363" i="4"/>
  <c r="F417" i="4"/>
  <c r="D472" i="4"/>
  <c r="D420" i="4" s="1"/>
  <c r="D484" i="4"/>
  <c r="D528" i="4"/>
  <c r="D580" i="4"/>
  <c r="E7" i="5"/>
  <c r="H286" i="9"/>
  <c r="E87" i="5"/>
  <c r="F119" i="5"/>
  <c r="G287" i="9"/>
  <c r="E287" i="9" s="1"/>
  <c r="B287" i="9" s="1"/>
  <c r="D146" i="5"/>
  <c r="F149" i="5"/>
  <c r="H289" i="9"/>
  <c r="E176" i="5"/>
  <c r="F190" i="5"/>
  <c r="F206" i="5"/>
  <c r="E5" i="6"/>
  <c r="D89" i="6"/>
  <c r="F416" i="4"/>
  <c r="F603" i="4"/>
  <c r="F13" i="5"/>
  <c r="D68" i="5"/>
  <c r="F79" i="5"/>
  <c r="F135" i="5"/>
  <c r="G289" i="9"/>
  <c r="E289" i="9" s="1"/>
  <c r="B289" i="9" s="1"/>
  <c r="F177" i="5"/>
  <c r="F180" i="5"/>
  <c r="F246" i="5"/>
  <c r="F115" i="6"/>
  <c r="D141" i="6"/>
  <c r="D42" i="8"/>
  <c r="G294" i="9" s="1"/>
  <c r="E294" i="9" s="1"/>
  <c r="E286" i="9"/>
  <c r="B286" i="9" s="1"/>
  <c r="F88" i="5"/>
  <c r="G297" i="9"/>
  <c r="E297" i="9" s="1"/>
  <c r="G278" i="9"/>
  <c r="E278" i="9" s="1"/>
  <c r="B278" i="9" s="1"/>
  <c r="G277" i="9"/>
  <c r="E277" i="9" s="1"/>
  <c r="B277" i="9" s="1"/>
  <c r="M212" i="9"/>
  <c r="G210" i="9"/>
  <c r="E210" i="9" s="1"/>
  <c r="B210" i="9" s="1"/>
  <c r="G208" i="9"/>
  <c r="E208" i="9" s="1"/>
  <c r="B208" i="9" s="1"/>
  <c r="G206" i="9"/>
  <c r="E206" i="9" s="1"/>
  <c r="B206" i="9" s="1"/>
  <c r="G204" i="9"/>
  <c r="E204" i="9" s="1"/>
  <c r="B204"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09" i="9"/>
  <c r="E209" i="9" s="1"/>
  <c r="B209" i="9" s="1"/>
  <c r="G207" i="9"/>
  <c r="E207" i="9" s="1"/>
  <c r="B207" i="9" s="1"/>
  <c r="G205" i="9"/>
  <c r="E205" i="9" s="1"/>
  <c r="B205"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B226" i="9"/>
  <c r="B228" i="9"/>
  <c r="B230" i="9"/>
  <c r="B232" i="9"/>
  <c r="B234" i="9"/>
  <c r="B236" i="9"/>
  <c r="B238" i="9"/>
  <c r="B240" i="9"/>
  <c r="B242" i="9"/>
  <c r="B244" i="9"/>
  <c r="B246" i="9"/>
  <c r="B248" i="9"/>
  <c r="B250" i="9"/>
  <c r="I1439" i="1" l="1"/>
  <c r="I27" i="3"/>
  <c r="D1408" i="1"/>
  <c r="I25" i="3"/>
  <c r="D1329" i="1"/>
  <c r="G292" i="9"/>
  <c r="E292" i="9" s="1"/>
  <c r="B292" i="9" s="1"/>
  <c r="C1183" i="1"/>
  <c r="F593" i="4"/>
  <c r="C587" i="1"/>
  <c r="G587" i="1" s="1"/>
  <c r="F515" i="4"/>
  <c r="C509" i="1"/>
  <c r="F396" i="4"/>
  <c r="C391" i="1"/>
  <c r="G1112" i="1"/>
  <c r="D176" i="5"/>
  <c r="F129" i="6"/>
  <c r="C1423" i="1"/>
  <c r="F5" i="6"/>
  <c r="H24" i="3"/>
  <c r="C1299" i="1"/>
  <c r="F245" i="5"/>
  <c r="C1222" i="1"/>
  <c r="G291" i="9"/>
  <c r="E291" i="9" s="1"/>
  <c r="B291" i="9" s="1"/>
  <c r="C1167" i="1"/>
  <c r="F625" i="4"/>
  <c r="C619" i="1"/>
  <c r="H587" i="1"/>
  <c r="F567" i="4"/>
  <c r="C561" i="1"/>
  <c r="F459" i="4"/>
  <c r="C453" i="1"/>
  <c r="I35" i="3"/>
  <c r="C1518" i="1"/>
  <c r="E151" i="4"/>
  <c r="E289" i="4" s="1"/>
  <c r="F258" i="5"/>
  <c r="C1235" i="1"/>
  <c r="D237" i="5"/>
  <c r="C1215" i="1"/>
  <c r="F238" i="5"/>
  <c r="F12" i="5"/>
  <c r="C990" i="1"/>
  <c r="D7" i="5"/>
  <c r="F7" i="5" s="1"/>
  <c r="F644" i="4"/>
  <c r="C638" i="1"/>
  <c r="F263" i="4"/>
  <c r="C259" i="1"/>
  <c r="F163" i="4"/>
  <c r="C159" i="1"/>
  <c r="F133" i="4"/>
  <c r="C129" i="1"/>
  <c r="B294" i="9"/>
  <c r="D635" i="4"/>
  <c r="F420" i="4"/>
  <c r="C414" i="1"/>
  <c r="E164" i="9"/>
  <c r="B164" i="9" s="1"/>
  <c r="B297" i="9"/>
  <c r="E296" i="9"/>
  <c r="I10" i="3" s="1"/>
  <c r="F212" i="9"/>
  <c r="B212" i="9" s="1"/>
  <c r="B191" i="9"/>
  <c r="H21" i="3"/>
  <c r="C1046" i="1"/>
  <c r="F89" i="6"/>
  <c r="C1383" i="1"/>
  <c r="F146" i="5"/>
  <c r="C1124" i="1"/>
  <c r="F580" i="4"/>
  <c r="C574" i="1"/>
  <c r="F484" i="4"/>
  <c r="C478" i="1"/>
  <c r="F363" i="4"/>
  <c r="C358" i="1"/>
  <c r="F311" i="4"/>
  <c r="C306" i="1"/>
  <c r="F252" i="4"/>
  <c r="C248" i="1"/>
  <c r="F196" i="4"/>
  <c r="C192" i="1"/>
  <c r="F124" i="4"/>
  <c r="C120" i="1"/>
  <c r="F82" i="4"/>
  <c r="C78" i="1"/>
  <c r="F44" i="4"/>
  <c r="C40" i="1"/>
  <c r="E639" i="4"/>
  <c r="D407" i="1"/>
  <c r="I1478" i="1"/>
  <c r="I1476" i="1"/>
  <c r="I1474" i="1"/>
  <c r="I1472" i="1"/>
  <c r="I1468" i="1"/>
  <c r="I1466" i="1"/>
  <c r="I1464" i="1"/>
  <c r="I1462" i="1"/>
  <c r="I1459" i="1"/>
  <c r="I1457" i="1"/>
  <c r="I1455" i="1"/>
  <c r="I1452" i="1"/>
  <c r="I1450" i="1"/>
  <c r="I1448" i="1"/>
  <c r="I1446" i="1"/>
  <c r="K1432" i="9"/>
  <c r="G295" i="9"/>
  <c r="E295" i="9" s="1"/>
  <c r="B295" i="9" s="1"/>
  <c r="I34" i="3"/>
  <c r="C1517" i="1"/>
  <c r="H28" i="3"/>
  <c r="C1435" i="1"/>
  <c r="G299" i="9"/>
  <c r="E299" i="9" s="1"/>
  <c r="E141" i="6"/>
  <c r="F141" i="6" s="1"/>
  <c r="I24" i="3"/>
  <c r="D1299" i="1"/>
  <c r="E175" i="5"/>
  <c r="D1152" i="1" s="1"/>
  <c r="I22" i="3"/>
  <c r="D1153" i="1"/>
  <c r="E68" i="5"/>
  <c r="F68" i="5" s="1"/>
  <c r="D1065" i="1"/>
  <c r="I20" i="3"/>
  <c r="D985" i="1"/>
  <c r="D636" i="4"/>
  <c r="F528" i="4"/>
  <c r="C522" i="1"/>
  <c r="F472" i="4"/>
  <c r="C466" i="1"/>
  <c r="D350" i="4"/>
  <c r="F351" i="4"/>
  <c r="C346" i="1"/>
  <c r="D298" i="4"/>
  <c r="F299" i="4"/>
  <c r="C294" i="1"/>
  <c r="F224" i="4"/>
  <c r="C220" i="1"/>
  <c r="H20" i="9"/>
  <c r="G20" i="9"/>
  <c r="D151" i="4"/>
  <c r="F152" i="4"/>
  <c r="C148" i="1"/>
  <c r="F106" i="4"/>
  <c r="C102" i="1"/>
  <c r="F50" i="4"/>
  <c r="C46" i="1"/>
  <c r="D6" i="4"/>
  <c r="I17" i="3"/>
  <c r="I1473" i="1"/>
  <c r="I1471" i="1"/>
  <c r="E6" i="5" l="1"/>
  <c r="H276" i="9" s="1"/>
  <c r="G1518" i="1"/>
  <c r="H1518" i="1"/>
  <c r="G453" i="1"/>
  <c r="H453" i="1"/>
  <c r="G561" i="1"/>
  <c r="H561" i="1"/>
  <c r="G1423" i="1"/>
  <c r="H1423" i="1"/>
  <c r="C1153" i="1"/>
  <c r="H22" i="3"/>
  <c r="F176" i="5"/>
  <c r="G391" i="1"/>
  <c r="H391" i="1"/>
  <c r="G509" i="1"/>
  <c r="H509" i="1"/>
  <c r="H1183" i="1"/>
  <c r="G1183" i="1"/>
  <c r="H1329" i="1"/>
  <c r="G1329" i="1"/>
  <c r="H1408" i="1"/>
  <c r="G1408" i="1"/>
  <c r="G619" i="1"/>
  <c r="H619" i="1"/>
  <c r="H1167" i="1"/>
  <c r="G1167" i="1"/>
  <c r="H1222" i="1"/>
  <c r="G1222" i="1"/>
  <c r="D147" i="1"/>
  <c r="H1235" i="1"/>
  <c r="G1235" i="1"/>
  <c r="F237" i="5"/>
  <c r="H23" i="3"/>
  <c r="C1214" i="1"/>
  <c r="D175" i="5"/>
  <c r="G276" i="9" s="1"/>
  <c r="H1215" i="1"/>
  <c r="G1215" i="1"/>
  <c r="D6" i="5"/>
  <c r="H20" i="3"/>
  <c r="C985" i="1"/>
  <c r="G985" i="1" s="1"/>
  <c r="H990" i="1"/>
  <c r="G990" i="1"/>
  <c r="G638" i="1"/>
  <c r="H638" i="1"/>
  <c r="G259" i="1"/>
  <c r="H259" i="1"/>
  <c r="H159" i="1"/>
  <c r="G159" i="1"/>
  <c r="E20" i="9"/>
  <c r="E19" i="9" s="1"/>
  <c r="H129" i="1"/>
  <c r="G129" i="1"/>
  <c r="E413" i="4"/>
  <c r="E291" i="4"/>
  <c r="D287" i="1" s="1"/>
  <c r="D285" i="1"/>
  <c r="E290" i="4"/>
  <c r="D286" i="1" s="1"/>
  <c r="G220" i="1"/>
  <c r="H220" i="1"/>
  <c r="F298" i="4"/>
  <c r="D407" i="4"/>
  <c r="C293" i="1"/>
  <c r="D412" i="4"/>
  <c r="F6" i="4"/>
  <c r="H16" i="3"/>
  <c r="C2" i="1"/>
  <c r="B20" i="9"/>
  <c r="G294" i="1"/>
  <c r="H294" i="1"/>
  <c r="G466" i="1"/>
  <c r="H466" i="1"/>
  <c r="G522" i="1"/>
  <c r="H522" i="1"/>
  <c r="F636" i="4"/>
  <c r="C630" i="1"/>
  <c r="D984" i="1"/>
  <c r="G1065" i="1"/>
  <c r="H1065" i="1"/>
  <c r="G1153" i="1"/>
  <c r="H1153" i="1"/>
  <c r="B299" i="9"/>
  <c r="E298" i="9"/>
  <c r="H1517" i="1"/>
  <c r="G1517" i="1"/>
  <c r="H11" i="3"/>
  <c r="G40" i="1"/>
  <c r="H40" i="1"/>
  <c r="G78" i="1"/>
  <c r="H78" i="1"/>
  <c r="H120" i="1"/>
  <c r="G120" i="1"/>
  <c r="H192" i="1"/>
  <c r="G192" i="1"/>
  <c r="G248" i="1"/>
  <c r="H248" i="1"/>
  <c r="G306" i="1"/>
  <c r="H306" i="1"/>
  <c r="G358" i="1"/>
  <c r="H358" i="1"/>
  <c r="G478" i="1"/>
  <c r="H478" i="1"/>
  <c r="G574" i="1"/>
  <c r="H574" i="1"/>
  <c r="H1124" i="1"/>
  <c r="G1124" i="1"/>
  <c r="G1383" i="1"/>
  <c r="H1383" i="1"/>
  <c r="G282" i="9"/>
  <c r="E282" i="9" s="1"/>
  <c r="B282" i="9" s="1"/>
  <c r="C984" i="1"/>
  <c r="E293" i="9"/>
  <c r="G46" i="1"/>
  <c r="H46" i="1"/>
  <c r="G102" i="1"/>
  <c r="H102" i="1"/>
  <c r="H148" i="1"/>
  <c r="G148" i="1"/>
  <c r="D289" i="4"/>
  <c r="F151" i="4"/>
  <c r="H17" i="3"/>
  <c r="C147" i="1"/>
  <c r="G346" i="1"/>
  <c r="H346" i="1"/>
  <c r="D408" i="4"/>
  <c r="F350" i="4"/>
  <c r="C345" i="1"/>
  <c r="I21" i="3"/>
  <c r="D1046" i="1"/>
  <c r="G1046" i="1" s="1"/>
  <c r="H1299" i="1"/>
  <c r="G1299" i="1"/>
  <c r="I28" i="3"/>
  <c r="D1435" i="1"/>
  <c r="H9" i="3" s="1"/>
  <c r="D633" i="1"/>
  <c r="H1046" i="1"/>
  <c r="G414" i="1"/>
  <c r="H414" i="1"/>
  <c r="F635" i="4"/>
  <c r="C629" i="1"/>
  <c r="F6" i="5" l="1"/>
  <c r="E276" i="9"/>
  <c r="E275" i="9" s="1"/>
  <c r="H1435" i="1"/>
  <c r="G1435" i="1"/>
  <c r="H1214" i="1"/>
  <c r="G1214" i="1"/>
  <c r="C1152" i="1"/>
  <c r="F175" i="5"/>
  <c r="H985" i="1"/>
  <c r="K3" i="9"/>
  <c r="I9" i="3"/>
  <c r="G629" i="1"/>
  <c r="H629" i="1"/>
  <c r="H147" i="1"/>
  <c r="G147" i="1"/>
  <c r="G630" i="1"/>
  <c r="H630" i="1"/>
  <c r="G2" i="1"/>
  <c r="H2" i="1"/>
  <c r="D639" i="4"/>
  <c r="F412" i="4"/>
  <c r="C407" i="1"/>
  <c r="F407" i="4"/>
  <c r="C402" i="1"/>
  <c r="G345" i="1"/>
  <c r="H345" i="1"/>
  <c r="F408" i="4"/>
  <c r="C403" i="1"/>
  <c r="D291" i="4"/>
  <c r="F289" i="4"/>
  <c r="D413" i="4"/>
  <c r="C285" i="1"/>
  <c r="H8" i="3"/>
  <c r="H984" i="1"/>
  <c r="G984" i="1"/>
  <c r="B276" i="9"/>
  <c r="N3" i="9"/>
  <c r="I11" i="3"/>
  <c r="D290" i="4"/>
  <c r="G293" i="1"/>
  <c r="H293" i="1"/>
  <c r="E640" i="4"/>
  <c r="E415" i="4"/>
  <c r="D410" i="1" s="1"/>
  <c r="D408" i="1"/>
  <c r="E414" i="4"/>
  <c r="D409" i="1" s="1"/>
  <c r="H1152" i="1" l="1"/>
  <c r="G1152" i="1"/>
  <c r="E642" i="4"/>
  <c r="D634" i="1"/>
  <c r="E641" i="4"/>
  <c r="M3" i="9"/>
  <c r="I8" i="3"/>
  <c r="D640" i="4"/>
  <c r="D415" i="4"/>
  <c r="F413" i="4"/>
  <c r="C408" i="1"/>
  <c r="F291" i="4"/>
  <c r="C287" i="1"/>
  <c r="D641" i="4"/>
  <c r="F639" i="4"/>
  <c r="C633" i="1"/>
  <c r="F290" i="4"/>
  <c r="C286" i="1"/>
  <c r="G285" i="1"/>
  <c r="H285" i="1"/>
  <c r="G403" i="1"/>
  <c r="H403" i="1"/>
  <c r="G402" i="1"/>
  <c r="H402" i="1"/>
  <c r="G407" i="1"/>
  <c r="H407" i="1"/>
  <c r="D414" i="4"/>
  <c r="G286" i="1" l="1"/>
  <c r="H286" i="1"/>
  <c r="G633" i="1"/>
  <c r="H633" i="1"/>
  <c r="F641" i="4"/>
  <c r="C635" i="1"/>
  <c r="D642" i="4"/>
  <c r="F640" i="4"/>
  <c r="C634" i="1"/>
  <c r="F414" i="4"/>
  <c r="C409" i="1"/>
  <c r="G287" i="1"/>
  <c r="H287" i="1"/>
  <c r="G408" i="1"/>
  <c r="H408" i="1"/>
  <c r="F415" i="4"/>
  <c r="C410" i="1"/>
  <c r="E645" i="4"/>
  <c r="D635" i="1"/>
  <c r="E646" i="4"/>
  <c r="D636" i="1"/>
  <c r="G410" i="1" l="1"/>
  <c r="H410" i="1"/>
  <c r="G409" i="1"/>
  <c r="H409" i="1"/>
  <c r="G634" i="1"/>
  <c r="H634" i="1"/>
  <c r="D646" i="4"/>
  <c r="F642" i="4"/>
  <c r="C636" i="1"/>
  <c r="I19" i="3"/>
  <c r="D640" i="1"/>
  <c r="I18" i="3"/>
  <c r="D639" i="1"/>
  <c r="G635" i="1"/>
  <c r="H635" i="1"/>
  <c r="D645" i="4"/>
  <c r="G636" i="1" l="1"/>
  <c r="H636" i="1"/>
  <c r="F646" i="4"/>
  <c r="H19" i="3"/>
  <c r="C640" i="1"/>
  <c r="F645" i="4"/>
  <c r="H18" i="3"/>
  <c r="C639" i="1"/>
  <c r="H7" i="3" l="1"/>
  <c r="I7" i="3" s="1"/>
  <c r="G639" i="1"/>
  <c r="H639" i="1"/>
  <c r="G640" i="1"/>
  <c r="H640" i="1"/>
  <c r="J3" i="9" l="1"/>
  <c r="M272" i="9" s="1"/>
  <c r="J13" i="9" l="1"/>
  <c r="I5" i="9"/>
  <c r="H15" i="9"/>
  <c r="M16" i="9"/>
  <c r="J8" i="9"/>
  <c r="J7" i="9"/>
  <c r="I8" i="9"/>
  <c r="J10" i="9"/>
  <c r="G15" i="9"/>
  <c r="E15" i="9" s="1"/>
  <c r="H18" i="9"/>
  <c r="G17" i="9"/>
  <c r="J11" i="9"/>
  <c r="L16" i="9"/>
  <c r="K10" i="9"/>
  <c r="J5" i="9"/>
  <c r="I13" i="9"/>
  <c r="K7" i="9"/>
  <c r="H17" i="9"/>
  <c r="I11" i="9"/>
  <c r="K5" i="9"/>
  <c r="L272" i="9"/>
  <c r="F272" i="9" s="1"/>
  <c r="G16" i="9"/>
  <c r="K12" i="9"/>
  <c r="K8" i="9"/>
  <c r="I6" i="9"/>
  <c r="M15" i="9"/>
  <c r="I12" i="9"/>
  <c r="J9" i="9"/>
  <c r="K6" i="9"/>
  <c r="J17" i="9"/>
  <c r="L15" i="9"/>
  <c r="K11" i="9"/>
  <c r="I9" i="9"/>
  <c r="J6" i="9"/>
  <c r="K13" i="9"/>
  <c r="H16" i="9"/>
  <c r="J12" i="9"/>
  <c r="K9" i="9"/>
  <c r="I7" i="9"/>
  <c r="I17" i="9"/>
  <c r="G18" i="9"/>
  <c r="E8" i="9" l="1"/>
  <c r="B8" i="9" s="1"/>
  <c r="E10" i="9"/>
  <c r="B10" i="9" s="1"/>
  <c r="E18" i="9"/>
  <c r="B18" i="9" s="1"/>
  <c r="E7" i="9"/>
  <c r="B7" i="9" s="1"/>
  <c r="F15" i="9"/>
  <c r="F16" i="9"/>
  <c r="E12" i="9"/>
  <c r="B12" i="9" s="1"/>
  <c r="F19" i="9"/>
  <c r="B272" i="9"/>
  <c r="E17" i="9"/>
  <c r="B17" i="9" s="1"/>
  <c r="E9" i="9"/>
  <c r="B9" i="9" s="1"/>
  <c r="E5" i="9"/>
  <c r="B5" i="9" s="1"/>
  <c r="E13" i="9"/>
  <c r="B13" i="9" s="1"/>
  <c r="E11" i="9"/>
  <c r="B11" i="9" s="1"/>
  <c r="E6" i="9"/>
  <c r="B6" i="9" s="1"/>
  <c r="E16" i="9"/>
  <c r="B16" i="9" s="1"/>
  <c r="B15" i="9"/>
  <c r="E4" i="9" l="1"/>
  <c r="F14" i="9"/>
  <c r="F3" i="9" s="1"/>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<sst xmlns="http://schemas.openxmlformats.org/spreadsheetml/2006/main" count="4313" uniqueCount="3393">
  <si>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</si>
  <si>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</si>
  <si>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</si>
  <si>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</si>
  <si>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</si>
  <si>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</si>
  <si>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</si>
  <si>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</si>
  <si>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</si>
  <si>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</si>
  <si>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</si>
  <si>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</si>
  <si>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</si>
  <si>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</si>
  <si>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</si>
  <si>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</si>
  <si>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</si>
  <si>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</si>
  <si>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</si>
  <si>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</si>
  <si>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</si>
  <si>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</si>
  <si>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</si>
  <si>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</si>
  <si>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</si>
  <si>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</si>
  <si>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</si>
  <si>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</si>
  <si>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</si>
  <si>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</si>
  <si>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</si>
  <si>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TEHNIČKA ŠKOLA I PRIRODOSLOVNA GIMNAZIJA RUĐERA BOŠKOVIĆA, OSIJEK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</si>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</sst>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9995473</v>
      </c>
      <c r="D2" s="6">
        <f>'PR-RAS'!E6</f>
        <v>10650978.609999999</v>
      </c>
      <c r="E2" s="6">
        <v>0</v>
      </c>
      <c r="F2" s="6">
        <v>0</v>
      </c>
      <c r="G2" s="7">
        <f t="shared" ref="G2:G264" si="0">(B2/1000)*(C2*1+D2*2)</f>
        <v>31297.430219999998</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8615080</v>
      </c>
      <c r="D46" s="1">
        <f>'PR-RAS'!E50</f>
        <v>9309485.3599999994</v>
      </c>
      <c r="E46" s="1">
        <v>0</v>
      </c>
      <c r="F46" s="1">
        <v>0</v>
      </c>
      <c r="G46" s="2">
        <f t="shared" si="0"/>
        <v>1225532.2823999999</v>
      </c>
      <c r="H46" s="2">
        <f t="shared" si="1"/>
        <v>0.35999999940395355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102001.76</v>
      </c>
      <c r="E50" s="1">
        <v>0</v>
      </c>
      <c r="F50" s="1">
        <v>0</v>
      </c>
      <c r="G50" s="2">
        <f t="shared" si="0"/>
        <v>9996.1724799999993</v>
      </c>
      <c r="H50" s="2">
        <f t="shared" si="1"/>
        <v>0.24000000000523869</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102001.76</v>
      </c>
      <c r="E53" s="1">
        <v>0</v>
      </c>
      <c r="F53" s="1">
        <v>0</v>
      </c>
      <c r="G53" s="2">
        <f t="shared" si="0"/>
        <v>10608.183039999998</v>
      </c>
      <c r="H53" s="2">
        <f t="shared" si="1"/>
        <v>0.24000000000523869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8561922</v>
      </c>
      <c r="D64" s="1">
        <f>'PR-RAS'!E68</f>
        <v>9078919.7400000002</v>
      </c>
      <c r="E64" s="1">
        <v>0</v>
      </c>
      <c r="F64" s="1">
        <v>0</v>
      </c>
      <c r="G64" s="2">
        <f t="shared" si="0"/>
        <v>1683344.97324</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8545347</v>
      </c>
      <c r="D65" s="1">
        <f>'PR-RAS'!E69</f>
        <v>9066914.7400000002</v>
      </c>
      <c r="E65" s="1">
        <v>0</v>
      </c>
      <c r="F65" s="1">
        <v>0</v>
      </c>
      <c r="G65" s="2">
        <f t="shared" si="0"/>
        <v>1707467.2947200001</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16575</v>
      </c>
      <c r="D66" s="1">
        <f>'PR-RAS'!E70</f>
        <v>12005</v>
      </c>
      <c r="E66" s="1">
        <v>0</v>
      </c>
      <c r="F66" s="1">
        <v>0</v>
      </c>
      <c r="G66" s="2">
        <f t="shared" si="0"/>
        <v>2638.0250000000001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53158</v>
      </c>
      <c r="D70" s="1">
        <f>'PR-RAS'!E74</f>
        <v>128563.86</v>
      </c>
      <c r="E70" s="1">
        <v>0</v>
      </c>
      <c r="F70" s="1">
        <v>0</v>
      </c>
      <c r="G70" s="2">
        <f t="shared" si="0"/>
        <v>21409.714680000001</v>
      </c>
      <c r="H70" s="2">
        <f t="shared" si="1"/>
        <v>0.13999999999941792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53158</v>
      </c>
      <c r="D71" s="1">
        <f>'PR-RAS'!E75</f>
        <v>128563.86</v>
      </c>
      <c r="E71" s="1">
        <v>0</v>
      </c>
      <c r="F71" s="1">
        <v>0</v>
      </c>
      <c r="G71" s="2">
        <f t="shared" si="0"/>
        <v>21720.000400000001</v>
      </c>
      <c r="H71" s="2">
        <f t="shared" si="1"/>
        <v>0.13999999999941792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11400</v>
      </c>
      <c r="D102" s="1">
        <f>'PR-RAS'!E106</f>
        <v>8610</v>
      </c>
      <c r="E102" s="1">
        <v>0</v>
      </c>
      <c r="F102" s="1">
        <v>0</v>
      </c>
      <c r="G102" s="2">
        <f t="shared" si="0"/>
        <v>2890.6200000000003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11400</v>
      </c>
      <c r="D108" s="1">
        <f>'PR-RAS'!E112</f>
        <v>8610</v>
      </c>
      <c r="E108" s="1">
        <v>0</v>
      </c>
      <c r="F108" s="1">
        <v>0</v>
      </c>
      <c r="G108" s="2">
        <f t="shared" si="0"/>
        <v>3062.34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11400</v>
      </c>
      <c r="D113" s="1">
        <f>'PR-RAS'!E117</f>
        <v>8610</v>
      </c>
      <c r="E113" s="1">
        <v>0</v>
      </c>
      <c r="F113" s="1">
        <v>0</v>
      </c>
      <c r="G113" s="2">
        <f t="shared" si="0"/>
        <v>3205.44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86510</v>
      </c>
      <c r="D120" s="1">
        <f>'PR-RAS'!E124</f>
        <v>129854.38</v>
      </c>
      <c r="E120" s="1">
        <v>0</v>
      </c>
      <c r="F120" s="1">
        <v>0</v>
      </c>
      <c r="G120" s="2">
        <f t="shared" si="0"/>
        <v>41200.032440000003</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85592</v>
      </c>
      <c r="D121" s="1">
        <f>'PR-RAS'!E125</f>
        <v>122191</v>
      </c>
      <c r="E121" s="1">
        <v>0</v>
      </c>
      <c r="F121" s="1">
        <v>0</v>
      </c>
      <c r="G121" s="2">
        <f t="shared" si="0"/>
        <v>39596.879999999997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123</v>
      </c>
      <c r="E122" s="1">
        <v>0</v>
      </c>
      <c r="F122" s="1">
        <v>0</v>
      </c>
      <c r="G122" s="2">
        <f t="shared" si="0"/>
        <v>29.765999999999998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85592</v>
      </c>
      <c r="D123" s="1">
        <f>'PR-RAS'!E127</f>
        <v>122068</v>
      </c>
      <c r="E123" s="1">
        <v>0</v>
      </c>
      <c r="F123" s="1">
        <v>0</v>
      </c>
      <c r="G123" s="2">
        <f t="shared" si="0"/>
        <v>40226.815999999999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918</v>
      </c>
      <c r="D124" s="1">
        <f>'PR-RAS'!E128</f>
        <v>7663.38</v>
      </c>
      <c r="E124" s="1">
        <v>0</v>
      </c>
      <c r="F124" s="1">
        <v>0</v>
      </c>
      <c r="G124" s="2">
        <f t="shared" si="0"/>
        <v>1998.1054799999999</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918</v>
      </c>
      <c r="D125" s="1">
        <f>'PR-RAS'!E129</f>
        <v>7663.38</v>
      </c>
      <c r="E125" s="1">
        <v>0</v>
      </c>
      <c r="F125" s="1">
        <v>0</v>
      </c>
      <c r="G125" s="2">
        <f t="shared" si="0"/>
        <v>2014.35024</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1282483</v>
      </c>
      <c r="D129" s="1">
        <f>'PR-RAS'!E133</f>
        <v>1203028.8699999999</v>
      </c>
      <c r="E129" s="1">
        <v>0</v>
      </c>
      <c r="F129" s="1">
        <v>0</v>
      </c>
      <c r="G129" s="2">
        <f t="shared" si="0"/>
        <v>472133.21471999999</v>
      </c>
      <c r="H129" s="2">
        <f t="shared" si="1"/>
        <v>0.13000000012107193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1282483</v>
      </c>
      <c r="D130" s="1">
        <f>'PR-RAS'!E134</f>
        <v>1203028.8699999999</v>
      </c>
      <c r="E130" s="1">
        <v>0</v>
      </c>
      <c r="F130" s="1">
        <v>0</v>
      </c>
      <c r="G130" s="2">
        <f t="shared" si="0"/>
        <v>475821.75545999996</v>
      </c>
      <c r="H130" s="2">
        <f t="shared" si="1"/>
        <v>0.13000000012107193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1209993</v>
      </c>
      <c r="D131" s="1">
        <f>'PR-RAS'!E135</f>
        <v>1191856.49</v>
      </c>
      <c r="E131" s="1">
        <v>0</v>
      </c>
      <c r="F131" s="1">
        <v>0</v>
      </c>
      <c r="G131" s="2">
        <f t="shared" si="0"/>
        <v>467181.77740000002</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72490</v>
      </c>
      <c r="D132" s="1">
        <f>'PR-RAS'!E136</f>
        <v>11172.38</v>
      </c>
      <c r="E132" s="1">
        <v>0</v>
      </c>
      <c r="F132" s="1">
        <v>0</v>
      </c>
      <c r="G132" s="2">
        <f t="shared" si="0"/>
        <v>12423.35356</v>
      </c>
      <c r="H132" s="2">
        <f t="shared" si="1"/>
        <v>0.37999999999919964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10031807</v>
      </c>
      <c r="D147" s="1">
        <f>'PR-RAS'!E151</f>
        <v>10944477.530000001</v>
      </c>
      <c r="E147" s="1">
        <v>0</v>
      </c>
      <c r="F147" s="1">
        <v>0</v>
      </c>
      <c r="G147" s="2">
        <f t="shared" si="0"/>
        <v>4660431.26076</v>
      </c>
      <c r="H147" s="2">
        <f t="shared" si="1"/>
        <v>0.4699999988079071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8561048</v>
      </c>
      <c r="D148" s="1">
        <f>'PR-RAS'!E152</f>
        <v>8904583.4299999997</v>
      </c>
      <c r="E148" s="1">
        <v>0</v>
      </c>
      <c r="F148" s="1">
        <v>0</v>
      </c>
      <c r="G148" s="2">
        <f t="shared" si="0"/>
        <v>3876421.5844199997</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7087989</v>
      </c>
      <c r="D149" s="1">
        <f>'PR-RAS'!E153</f>
        <v>7346401.5800000001</v>
      </c>
      <c r="E149" s="1">
        <v>0</v>
      </c>
      <c r="F149" s="1">
        <v>0</v>
      </c>
      <c r="G149" s="2">
        <f t="shared" si="0"/>
        <v>3223557.2396799996</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7087989</v>
      </c>
      <c r="D150" s="1">
        <f>'PR-RAS'!E154</f>
        <v>7346401.5800000001</v>
      </c>
      <c r="E150" s="1">
        <v>0</v>
      </c>
      <c r="F150" s="1">
        <v>0</v>
      </c>
      <c r="G150" s="2">
        <f t="shared" si="0"/>
        <v>3245338.0318399998</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336105</v>
      </c>
      <c r="D154" s="1">
        <f>'PR-RAS'!E158</f>
        <v>346403.29</v>
      </c>
      <c r="E154" s="1">
        <v>0</v>
      </c>
      <c r="F154" s="1">
        <v>0</v>
      </c>
      <c r="G154" s="2">
        <f t="shared" si="0"/>
        <v>157423.47173999998</v>
      </c>
      <c r="H154" s="2">
        <f t="shared" si="1"/>
        <v>0.28999999997904524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1136954</v>
      </c>
      <c r="D155" s="1">
        <f>'PR-RAS'!E159</f>
        <v>1211778.5600000001</v>
      </c>
      <c r="E155" s="1">
        <v>0</v>
      </c>
      <c r="F155" s="1">
        <v>0</v>
      </c>
      <c r="G155" s="2">
        <f t="shared" si="0"/>
        <v>548318.71247999999</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1135701</v>
      </c>
      <c r="D157" s="1">
        <f>'PR-RAS'!E161</f>
        <v>1209185.47</v>
      </c>
      <c r="E157" s="1">
        <v>0</v>
      </c>
      <c r="F157" s="1">
        <v>0</v>
      </c>
      <c r="G157" s="2">
        <f t="shared" si="0"/>
        <v>554435.22263999993</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1253</v>
      </c>
      <c r="D158" s="1">
        <f>'PR-RAS'!E162</f>
        <v>2593.09</v>
      </c>
      <c r="E158" s="1">
        <v>0</v>
      </c>
      <c r="F158" s="1">
        <v>0</v>
      </c>
      <c r="G158" s="2">
        <f t="shared" si="0"/>
        <v>1010.95126</v>
      </c>
      <c r="H158" s="2">
        <f t="shared" si="1"/>
        <v>9.0000000000145519E-2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1443936</v>
      </c>
      <c r="D159" s="1">
        <f>'PR-RAS'!E163</f>
        <v>1979781.87</v>
      </c>
      <c r="E159" s="1">
        <v>0</v>
      </c>
      <c r="F159" s="1">
        <v>0</v>
      </c>
      <c r="G159" s="2">
        <f t="shared" si="0"/>
        <v>853752.95892</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212184</v>
      </c>
      <c r="D160" s="1">
        <f>'PR-RAS'!E164</f>
        <v>457761.9</v>
      </c>
      <c r="E160" s="1">
        <v>0</v>
      </c>
      <c r="F160" s="1">
        <v>0</v>
      </c>
      <c r="G160" s="2">
        <f t="shared" si="0"/>
        <v>179305.54020000002</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29730</v>
      </c>
      <c r="D161" s="1">
        <f>'PR-RAS'!E165</f>
        <v>41780.449999999997</v>
      </c>
      <c r="E161" s="1">
        <v>0</v>
      </c>
      <c r="F161" s="1">
        <v>0</v>
      </c>
      <c r="G161" s="2">
        <f t="shared" si="0"/>
        <v>18126.543999999998</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164899</v>
      </c>
      <c r="D162" s="1">
        <f>'PR-RAS'!E166</f>
        <v>174881.6</v>
      </c>
      <c r="E162" s="1">
        <v>0</v>
      </c>
      <c r="F162" s="1">
        <v>0</v>
      </c>
      <c r="G162" s="2">
        <f t="shared" si="0"/>
        <v>82860.614200000011</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8735</v>
      </c>
      <c r="D163" s="1">
        <f>'PR-RAS'!E167</f>
        <v>240875.85</v>
      </c>
      <c r="E163" s="1">
        <v>0</v>
      </c>
      <c r="F163" s="1">
        <v>0</v>
      </c>
      <c r="G163" s="2">
        <f t="shared" si="0"/>
        <v>79458.845400000006</v>
      </c>
      <c r="H163" s="2">
        <f t="shared" si="1"/>
        <v>0.14999999999417923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8820</v>
      </c>
      <c r="D164" s="1">
        <f>'PR-RAS'!E168</f>
        <v>224</v>
      </c>
      <c r="E164" s="1">
        <v>0</v>
      </c>
      <c r="F164" s="1">
        <v>0</v>
      </c>
      <c r="G164" s="2">
        <f t="shared" si="0"/>
        <v>1510.684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806091</v>
      </c>
      <c r="D165" s="1">
        <f>'PR-RAS'!E169</f>
        <v>792739.47</v>
      </c>
      <c r="E165" s="1">
        <v>0</v>
      </c>
      <c r="F165" s="1">
        <v>0</v>
      </c>
      <c r="G165" s="2">
        <f t="shared" si="0"/>
        <v>392217.47016000003</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52497</v>
      </c>
      <c r="D166" s="1">
        <f>'PR-RAS'!E170</f>
        <v>76232.679999999993</v>
      </c>
      <c r="E166" s="1">
        <v>0</v>
      </c>
      <c r="F166" s="1">
        <v>0</v>
      </c>
      <c r="G166" s="2">
        <f t="shared" si="0"/>
        <v>33818.789400000001</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125279</v>
      </c>
      <c r="D167" s="1">
        <f>'PR-RAS'!E171</f>
        <v>154113.35</v>
      </c>
      <c r="E167" s="1">
        <v>0</v>
      </c>
      <c r="F167" s="1">
        <v>0</v>
      </c>
      <c r="G167" s="2">
        <f t="shared" si="0"/>
        <v>71961.946200000006</v>
      </c>
      <c r="H167" s="2">
        <f t="shared" si="1"/>
        <v>0.35000000000582077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604260</v>
      </c>
      <c r="D168" s="1">
        <f>'PR-RAS'!E172</f>
        <v>541308.73</v>
      </c>
      <c r="E168" s="1">
        <v>0</v>
      </c>
      <c r="F168" s="1">
        <v>0</v>
      </c>
      <c r="G168" s="2">
        <f t="shared" si="0"/>
        <v>281708.53581999999</v>
      </c>
      <c r="H168" s="2">
        <f t="shared" si="1"/>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11867</v>
      </c>
      <c r="D169" s="1">
        <f>'PR-RAS'!E173</f>
        <v>10747.6</v>
      </c>
      <c r="E169" s="1">
        <v>0</v>
      </c>
      <c r="F169" s="1">
        <v>0</v>
      </c>
      <c r="G169" s="2">
        <f t="shared" si="0"/>
        <v>5604.8495999999996</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6053</v>
      </c>
      <c r="D170" s="1">
        <f>'PR-RAS'!E174</f>
        <v>8813.61</v>
      </c>
      <c r="E170" s="1">
        <v>0</v>
      </c>
      <c r="F170" s="1">
        <v>0</v>
      </c>
      <c r="G170" s="2">
        <f t="shared" si="0"/>
        <v>4001.9571800000003</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6135</v>
      </c>
      <c r="D172" s="1">
        <f>'PR-RAS'!E176</f>
        <v>1523.5</v>
      </c>
      <c r="E172" s="1">
        <v>0</v>
      </c>
      <c r="F172" s="1">
        <v>0</v>
      </c>
      <c r="G172" s="2">
        <f t="shared" si="0"/>
        <v>1570.1220000000001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308802</v>
      </c>
      <c r="D173" s="1">
        <f>'PR-RAS'!E177</f>
        <v>459193.68</v>
      </c>
      <c r="E173" s="1">
        <v>0</v>
      </c>
      <c r="F173" s="1">
        <v>0</v>
      </c>
      <c r="G173" s="2">
        <f t="shared" si="0"/>
        <v>211076.56991999995</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43175</v>
      </c>
      <c r="D174" s="1">
        <f>'PR-RAS'!E178</f>
        <v>61137.25</v>
      </c>
      <c r="E174" s="1">
        <v>0</v>
      </c>
      <c r="F174" s="1">
        <v>0</v>
      </c>
      <c r="G174" s="2">
        <f t="shared" si="0"/>
        <v>28622.763499999997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87735</v>
      </c>
      <c r="D175" s="1">
        <f>'PR-RAS'!E179</f>
        <v>238914.54</v>
      </c>
      <c r="E175" s="1">
        <v>0</v>
      </c>
      <c r="F175" s="1">
        <v>0</v>
      </c>
      <c r="G175" s="2">
        <f t="shared" si="0"/>
        <v>98408.149920000011</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5161</v>
      </c>
      <c r="D176" s="1">
        <f>'PR-RAS'!E180</f>
        <v>5294.14</v>
      </c>
      <c r="E176" s="1">
        <v>0</v>
      </c>
      <c r="F176" s="1">
        <v>0</v>
      </c>
      <c r="G176" s="2">
        <f t="shared" si="0"/>
        <v>2756.1239999999998</v>
      </c>
      <c r="H176" s="2">
        <f t="shared" si="1"/>
        <v>0.14000000000032742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49987</v>
      </c>
      <c r="D177" s="1">
        <f>'PR-RAS'!E181</f>
        <v>63494.239999999998</v>
      </c>
      <c r="E177" s="1">
        <v>0</v>
      </c>
      <c r="F177" s="1">
        <v>0</v>
      </c>
      <c r="G177" s="2">
        <f t="shared" si="0"/>
        <v>31147.684479999996</v>
      </c>
      <c r="H177" s="2">
        <f t="shared" si="1"/>
        <v>0.23999999999796273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3217</v>
      </c>
      <c r="D178" s="1">
        <f>'PR-RAS'!E182</f>
        <v>2585</v>
      </c>
      <c r="E178" s="1">
        <v>0</v>
      </c>
      <c r="F178" s="1">
        <v>0</v>
      </c>
      <c r="G178" s="2">
        <f t="shared" si="0"/>
        <v>1484.499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23175</v>
      </c>
      <c r="D179" s="1">
        <f>'PR-RAS'!E183</f>
        <v>20050</v>
      </c>
      <c r="E179" s="1">
        <v>0</v>
      </c>
      <c r="F179" s="1">
        <v>0</v>
      </c>
      <c r="G179" s="2">
        <f t="shared" si="0"/>
        <v>11262.949999999999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79296</v>
      </c>
      <c r="D180" s="1">
        <f>'PR-RAS'!E184</f>
        <v>52577.599999999999</v>
      </c>
      <c r="E180" s="1">
        <v>0</v>
      </c>
      <c r="F180" s="1">
        <v>0</v>
      </c>
      <c r="G180" s="2">
        <f t="shared" si="0"/>
        <v>33016.764799999997</v>
      </c>
      <c r="H180" s="2">
        <f t="shared" si="1"/>
        <v>0.40000000000145519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11044</v>
      </c>
      <c r="D181" s="1">
        <f>'PR-RAS'!E185</f>
        <v>8018.42</v>
      </c>
      <c r="E181" s="1">
        <v>0</v>
      </c>
      <c r="F181" s="1">
        <v>0</v>
      </c>
      <c r="G181" s="2">
        <f t="shared" si="0"/>
        <v>4874.5511999999999</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6012</v>
      </c>
      <c r="D182" s="1">
        <f>'PR-RAS'!E186</f>
        <v>7122.49</v>
      </c>
      <c r="E182" s="1">
        <v>0</v>
      </c>
      <c r="F182" s="1">
        <v>0</v>
      </c>
      <c r="G182" s="2">
        <f t="shared" si="0"/>
        <v>3666.5133799999999</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23295</v>
      </c>
      <c r="D183" s="1">
        <f>'PR-RAS'!E187</f>
        <v>122388.85</v>
      </c>
      <c r="E183" s="1">
        <v>0</v>
      </c>
      <c r="F183" s="1">
        <v>0</v>
      </c>
      <c r="G183" s="2">
        <f t="shared" si="0"/>
        <v>48789.231400000004</v>
      </c>
      <c r="H183" s="2">
        <f t="shared" si="1"/>
        <v>0.14999999999417923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93564</v>
      </c>
      <c r="D184" s="1">
        <f>'PR-RAS'!E188</f>
        <v>147697.97</v>
      </c>
      <c r="E184" s="1">
        <v>0</v>
      </c>
      <c r="F184" s="1">
        <v>0</v>
      </c>
      <c r="G184" s="2">
        <f t="shared" si="0"/>
        <v>71179.669020000001</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7267</v>
      </c>
      <c r="D186" s="1">
        <f>'PR-RAS'!E190</f>
        <v>7267.09</v>
      </c>
      <c r="E186" s="1">
        <v>0</v>
      </c>
      <c r="F186" s="1">
        <v>0</v>
      </c>
      <c r="G186" s="2">
        <f t="shared" si="0"/>
        <v>4033.2183</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1018</v>
      </c>
      <c r="D187" s="1">
        <f>'PR-RAS'!E191</f>
        <v>1000.17</v>
      </c>
      <c r="E187" s="1">
        <v>0</v>
      </c>
      <c r="F187" s="1">
        <v>0</v>
      </c>
      <c r="G187" s="2">
        <f t="shared" si="0"/>
        <v>561.41124000000002</v>
      </c>
      <c r="H187" s="2">
        <f t="shared" si="1"/>
        <v>0.16999999999995907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370</v>
      </c>
      <c r="D188" s="1">
        <f>'PR-RAS'!E192</f>
        <v>370</v>
      </c>
      <c r="E188" s="1">
        <v>0</v>
      </c>
      <c r="F188" s="1">
        <v>0</v>
      </c>
      <c r="G188" s="2">
        <f t="shared" si="0"/>
        <v>207.57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31910</v>
      </c>
      <c r="D189" s="1">
        <f>'PR-RAS'!E193</f>
        <v>35875</v>
      </c>
      <c r="E189" s="1">
        <v>0</v>
      </c>
      <c r="F189" s="1">
        <v>0</v>
      </c>
      <c r="G189" s="2">
        <f t="shared" si="0"/>
        <v>19488.080000000002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29418</v>
      </c>
      <c r="D190" s="1">
        <f>'PR-RAS'!E194</f>
        <v>59554.8</v>
      </c>
      <c r="E190" s="1">
        <v>0</v>
      </c>
      <c r="F190" s="1">
        <v>0</v>
      </c>
      <c r="G190" s="2">
        <f t="shared" si="0"/>
        <v>28071.716400000001</v>
      </c>
      <c r="H190" s="2">
        <f t="shared" si="1"/>
        <v>0.19999999999708962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23581</v>
      </c>
      <c r="D191" s="1">
        <f>'PR-RAS'!E195</f>
        <v>43630.91</v>
      </c>
      <c r="E191" s="1">
        <v>0</v>
      </c>
      <c r="F191" s="1">
        <v>0</v>
      </c>
      <c r="G191" s="2">
        <f t="shared" si="0"/>
        <v>21060.1358</v>
      </c>
      <c r="H191" s="2">
        <f t="shared" si="1"/>
        <v>8.999999999650754E-2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26723</v>
      </c>
      <c r="D192" s="1">
        <f>'PR-RAS'!E196</f>
        <v>60112.229999999996</v>
      </c>
      <c r="E192" s="1">
        <v>0</v>
      </c>
      <c r="F192" s="1">
        <v>0</v>
      </c>
      <c r="G192" s="2">
        <f t="shared" si="0"/>
        <v>28066.96486</v>
      </c>
      <c r="H192" s="2">
        <f t="shared" si="1"/>
        <v>0.22999999999592546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26723</v>
      </c>
      <c r="D206" s="1">
        <f>'PR-RAS'!E210</f>
        <v>60112.229999999996</v>
      </c>
      <c r="E206" s="1">
        <v>0</v>
      </c>
      <c r="F206" s="1">
        <v>0</v>
      </c>
      <c r="G206" s="2">
        <f t="shared" si="0"/>
        <v>30124.229299999995</v>
      </c>
      <c r="H206" s="2">
        <f t="shared" si="1"/>
        <v>0.22999999999592546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221.6</v>
      </c>
      <c r="E208" s="1">
        <v>0</v>
      </c>
      <c r="F208" s="1">
        <v>0</v>
      </c>
      <c r="G208" s="2">
        <f t="shared" si="0"/>
        <v>91.742399999999989</v>
      </c>
      <c r="H208" s="2">
        <f t="shared" si="1"/>
        <v>0.40000000000000568</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26723</v>
      </c>
      <c r="D209" s="1">
        <f>'PR-RAS'!E213</f>
        <v>59890.63</v>
      </c>
      <c r="E209" s="1">
        <v>0</v>
      </c>
      <c r="F209" s="1">
        <v>0</v>
      </c>
      <c r="G209" s="2">
        <f t="shared" si="0"/>
        <v>30472.88608</v>
      </c>
      <c r="H209" s="2">
        <f t="shared" si="1"/>
        <v>0.37000000000261934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100</v>
      </c>
      <c r="D259" s="1">
        <f>'PR-RAS'!E263</f>
        <v>0</v>
      </c>
      <c r="E259" s="1">
        <v>0</v>
      </c>
      <c r="F259" s="1">
        <v>0</v>
      </c>
      <c r="G259" s="2">
        <f t="shared" si="0"/>
        <v>25.8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100</v>
      </c>
      <c r="D260" s="1">
        <f>'PR-RAS'!E264</f>
        <v>0</v>
      </c>
      <c r="E260" s="1">
        <v>0</v>
      </c>
      <c r="F260" s="1">
        <v>0</v>
      </c>
      <c r="G260" s="2">
        <f t="shared" si="0"/>
        <v>25.900000000000002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100</v>
      </c>
      <c r="D261" s="1">
        <f>'PR-RAS'!E265</f>
        <v>0</v>
      </c>
      <c r="E261" s="1">
        <v>0</v>
      </c>
      <c r="F261" s="1">
        <v>0</v>
      </c>
      <c r="G261" s="2">
        <f t="shared" si="0"/>
        <v>26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10031807</v>
      </c>
      <c r="D285" s="1">
        <f>'PR-RAS'!E289</f>
        <v>10944477.530000001</v>
      </c>
      <c r="E285" s="1">
        <v>0</v>
      </c>
      <c r="F285" s="1">
        <v>0</v>
      </c>
      <c r="G285" s="2">
        <f t="shared" si="8"/>
        <v>9065496.4250399992</v>
      </c>
      <c r="H285" s="2">
        <f t="shared" si="9"/>
        <v>0.4699999988079071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36334</v>
      </c>
      <c r="D287" s="1">
        <f>'PR-RAS'!E291</f>
        <v>293498.92000000179</v>
      </c>
      <c r="E287" s="1">
        <v>0</v>
      </c>
      <c r="F287" s="1">
        <v>0</v>
      </c>
      <c r="G287" s="2">
        <f t="shared" si="8"/>
        <v>178272.906240001</v>
      </c>
      <c r="H287" s="2">
        <f t="shared" si="9"/>
        <v>7.9999998211860657E-2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939593</v>
      </c>
      <c r="D288" s="1">
        <f>'PR-RAS'!E292</f>
        <v>803824.89</v>
      </c>
      <c r="E288" s="1">
        <v>0</v>
      </c>
      <c r="F288" s="1">
        <v>0</v>
      </c>
      <c r="G288" s="2">
        <f t="shared" si="8"/>
        <v>731058.67786000005</v>
      </c>
      <c r="H288" s="2">
        <f t="shared" si="9"/>
        <v>0.10999999998603016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1925</v>
      </c>
      <c r="D293" s="1">
        <f>'PR-RAS'!E298</f>
        <v>0</v>
      </c>
      <c r="E293" s="1">
        <v>0</v>
      </c>
      <c r="F293" s="1">
        <v>0</v>
      </c>
      <c r="G293" s="2">
        <f t="shared" si="8"/>
        <v>562.09999999999991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1925</v>
      </c>
      <c r="D306" s="1">
        <f>'PR-RAS'!E311</f>
        <v>0</v>
      </c>
      <c r="E306" s="1">
        <v>0</v>
      </c>
      <c r="F306" s="1">
        <v>0</v>
      </c>
      <c r="G306" s="2">
        <f t="shared" si="8"/>
        <v>587.125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1925</v>
      </c>
      <c r="D307" s="1">
        <f>'PR-RAS'!E312</f>
        <v>0</v>
      </c>
      <c r="E307" s="1">
        <v>0</v>
      </c>
      <c r="F307" s="1">
        <v>0</v>
      </c>
      <c r="G307" s="2">
        <f t="shared" si="8"/>
        <v>589.04999999999995</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1925</v>
      </c>
      <c r="D308" s="1">
        <f>'PR-RAS'!E313</f>
        <v>0</v>
      </c>
      <c r="E308" s="1">
        <v>0</v>
      </c>
      <c r="F308" s="1">
        <v>0</v>
      </c>
      <c r="G308" s="2">
        <f t="shared" si="8"/>
        <v>590.97500000000002</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101359</v>
      </c>
      <c r="D345" s="1">
        <f>'PR-RAS'!E350</f>
        <v>65501.26</v>
      </c>
      <c r="E345" s="1">
        <v>0</v>
      </c>
      <c r="F345" s="1">
        <v>0</v>
      </c>
      <c r="G345" s="2">
        <f t="shared" si="8"/>
        <v>79932.362880000001</v>
      </c>
      <c r="H345" s="2">
        <f t="shared" si="9"/>
        <v>0.26000000000203727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101359</v>
      </c>
      <c r="D358" s="1">
        <f>'PR-RAS'!E363</f>
        <v>65501.26</v>
      </c>
      <c r="E358" s="1">
        <v>0</v>
      </c>
      <c r="F358" s="1">
        <v>0</v>
      </c>
      <c r="G358" s="2">
        <f t="shared" si="8"/>
        <v>82953.062640000004</v>
      </c>
      <c r="H358" s="2">
        <f t="shared" si="9"/>
        <v>0.26000000000203727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89504</v>
      </c>
      <c r="D364" s="1">
        <f>'PR-RAS'!E369</f>
        <v>53042.65</v>
      </c>
      <c r="E364" s="1">
        <v>0</v>
      </c>
      <c r="F364" s="1">
        <v>0</v>
      </c>
      <c r="G364" s="2">
        <f t="shared" si="8"/>
        <v>70998.915899999993</v>
      </c>
      <c r="H364" s="2">
        <f t="shared" si="9"/>
        <v>0.34999999999854481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74865</v>
      </c>
      <c r="D365" s="1">
        <f>'PR-RAS'!E370</f>
        <v>45535.85</v>
      </c>
      <c r="E365" s="1">
        <v>0</v>
      </c>
      <c r="F365" s="1">
        <v>0</v>
      </c>
      <c r="G365" s="2">
        <f t="shared" si="8"/>
        <v>60400.9588</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14639</v>
      </c>
      <c r="D371" s="1">
        <f>'PR-RAS'!E376</f>
        <v>7506.8</v>
      </c>
      <c r="E371" s="1">
        <v>0</v>
      </c>
      <c r="F371" s="1">
        <v>0</v>
      </c>
      <c r="G371" s="2">
        <f t="shared" si="8"/>
        <v>10971.462</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11855</v>
      </c>
      <c r="D378" s="1">
        <f>'PR-RAS'!E383</f>
        <v>12458.61</v>
      </c>
      <c r="E378" s="1">
        <v>0</v>
      </c>
      <c r="F378" s="1">
        <v>0</v>
      </c>
      <c r="G378" s="2">
        <f t="shared" si="8"/>
        <v>13863.12694</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11855</v>
      </c>
      <c r="D379" s="1">
        <f>'PR-RAS'!E384</f>
        <v>12458.61</v>
      </c>
      <c r="E379" s="1">
        <v>0</v>
      </c>
      <c r="F379" s="1">
        <v>0</v>
      </c>
      <c r="G379" s="2">
        <f t="shared" si="8"/>
        <v>13899.899160000001</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99434</v>
      </c>
      <c r="D403" s="1">
        <f>'PR-RAS'!E408</f>
        <v>65501.26</v>
      </c>
      <c r="E403" s="1">
        <v>0</v>
      </c>
      <c r="F403" s="1">
        <v>0</v>
      </c>
      <c r="G403" s="2">
        <f t="shared" si="8"/>
        <v>92635.481040000013</v>
      </c>
      <c r="H403" s="2">
        <f t="shared" si="9"/>
        <v>0.26000000000203727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7749</v>
      </c>
      <c r="D406" s="1">
        <f>'PR-RAS'!E411</f>
        <v>7749</v>
      </c>
      <c r="E406" s="1">
        <v>0</v>
      </c>
      <c r="F406" s="1">
        <v>0</v>
      </c>
      <c r="G406" s="2">
        <f t="shared" si="8"/>
        <v>9415.0349999999999</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9997398</v>
      </c>
      <c r="D407" s="1">
        <f>'PR-RAS'!E412</f>
        <v>10650978.609999999</v>
      </c>
      <c r="E407" s="1">
        <v>0</v>
      </c>
      <c r="F407" s="1">
        <v>0</v>
      </c>
      <c r="G407" s="2">
        <f t="shared" si="8"/>
        <v>12707538.219320001</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10133166</v>
      </c>
      <c r="D408" s="1">
        <f>'PR-RAS'!E413</f>
        <v>11009978.790000001</v>
      </c>
      <c r="E408" s="1">
        <v>0</v>
      </c>
      <c r="F408" s="1">
        <v>0</v>
      </c>
      <c r="G408" s="2">
        <f t="shared" si="8"/>
        <v>13086321.29706</v>
      </c>
      <c r="H408" s="2">
        <f t="shared" si="9"/>
        <v>0.20999999903142452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135768</v>
      </c>
      <c r="D410" s="1">
        <f>'PR-RAS'!E415</f>
        <v>359000.18000000156</v>
      </c>
      <c r="E410" s="1">
        <v>0</v>
      </c>
      <c r="F410" s="1">
        <v>0</v>
      </c>
      <c r="G410" s="2">
        <f t="shared" si="8"/>
        <v>349191.25924000127</v>
      </c>
      <c r="H410" s="2">
        <f t="shared" si="9"/>
        <v>0.18000000156462193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939593</v>
      </c>
      <c r="D411" s="1">
        <f>'PR-RAS'!E416</f>
        <v>803824.89</v>
      </c>
      <c r="E411" s="1">
        <v>0</v>
      </c>
      <c r="F411" s="1">
        <v>0</v>
      </c>
      <c r="G411" s="2">
        <f t="shared" si="8"/>
        <v>1044369.5398</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7749</v>
      </c>
      <c r="D413" s="1">
        <f>'PR-RAS'!E418</f>
        <v>7749</v>
      </c>
      <c r="E413" s="1">
        <v>0</v>
      </c>
      <c r="F413" s="1">
        <v>0</v>
      </c>
      <c r="G413" s="2">
        <f t="shared" si="8"/>
        <v>9577.7639999999992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9997398</v>
      </c>
      <c r="D633" s="1">
        <f>'PR-RAS'!E639</f>
        <v>10650978.609999999</v>
      </c>
      <c r="E633" s="1">
        <v>0</v>
      </c>
      <c r="F633" s="1">
        <v>0</v>
      </c>
      <c r="G633" s="2">
        <f t="shared" si="10"/>
        <v>19781192.49904</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10133166</v>
      </c>
      <c r="D634" s="1">
        <f>'PR-RAS'!E640</f>
        <v>11009978.790000001</v>
      </c>
      <c r="E634" s="1">
        <v>0</v>
      </c>
      <c r="F634" s="1">
        <v>0</v>
      </c>
      <c r="G634" s="2">
        <f t="shared" si="10"/>
        <v>20352927.22614</v>
      </c>
      <c r="H634" s="2">
        <f t="shared" si="11"/>
        <v>0.20999999903142452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135768</v>
      </c>
      <c r="D636" s="1">
        <f>'PR-RAS'!E642</f>
        <v>359000.18000000156</v>
      </c>
      <c r="E636" s="1">
        <v>0</v>
      </c>
      <c r="F636" s="1">
        <v>0</v>
      </c>
      <c r="G636" s="2">
        <f t="shared" si="10"/>
        <v>542142.90860000195</v>
      </c>
      <c r="H636" s="2">
        <f t="shared" si="11"/>
        <v>0.18000000156462193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939593</v>
      </c>
      <c r="D637" s="1">
        <f>'PR-RAS'!E643</f>
        <v>803824.89</v>
      </c>
      <c r="E637" s="1">
        <v>0</v>
      </c>
      <c r="F637" s="1">
        <v>0</v>
      </c>
      <c r="G637" s="2">
        <f t="shared" si="10"/>
        <v>1620046.4080800002</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803825</v>
      </c>
      <c r="D639" s="1">
        <f>'PR-RAS'!E645</f>
        <v>444824.70999999845</v>
      </c>
      <c r="E639" s="1">
        <v>0</v>
      </c>
      <c r="F639" s="1">
        <v>0</v>
      </c>
      <c r="G639" s="2">
        <f t="shared" si="10"/>
        <v>1080436.679959998</v>
      </c>
      <c r="H639" s="2">
        <f t="shared" si="11"/>
        <v>0.29000000155065209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688417</v>
      </c>
      <c r="D641" s="1">
        <f>'PR-RAS'!E647</f>
        <v>765772.75</v>
      </c>
      <c r="E641" s="1">
        <v>0</v>
      </c>
      <c r="F641" s="1">
        <v>0</v>
      </c>
      <c r="G641" s="2">
        <f t="shared" si="10"/>
        <v>1420776</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71</v>
      </c>
      <c r="D647" s="1">
        <f>'PR-RAS'!E654</f>
        <v>67</v>
      </c>
      <c r="E647" s="1">
        <v>0</v>
      </c>
      <c r="F647" s="1">
        <v>0</v>
      </c>
      <c r="G647" s="2">
        <f t="shared" si="10"/>
        <v>132.43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56</v>
      </c>
      <c r="D649" s="1">
        <f>'PR-RAS'!E656</f>
        <v>56</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8545347</v>
      </c>
      <c r="D668" s="1">
        <f>'PR-RAS'!E675</f>
        <v>9066914.7400000002</v>
      </c>
      <c r="E668" s="1">
        <v>0</v>
      </c>
      <c r="F668" s="1">
        <v>0</v>
      </c>
      <c r="G668" s="2">
        <f t="shared" si="10"/>
        <v>17795010.712160002</v>
      </c>
      <c r="H668" s="2">
        <f t="shared" si="11"/>
        <v>0.25999999977648258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16575</v>
      </c>
      <c r="D670" s="1">
        <f>'PR-RAS'!E677</f>
        <v>12005</v>
      </c>
      <c r="E670" s="1">
        <v>0</v>
      </c>
      <c r="F670" s="1">
        <v>0</v>
      </c>
      <c r="G670" s="2">
        <f t="shared" si="10"/>
        <v>27151.365000000002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53158</v>
      </c>
      <c r="D687" s="1">
        <f>'PR-RAS'!E694</f>
        <v>128563.86</v>
      </c>
      <c r="E687" s="1">
        <v>0</v>
      </c>
      <c r="F687" s="1">
        <v>0</v>
      </c>
      <c r="G687" s="2">
        <f t="shared" si="10"/>
        <v>212856.00391999999</v>
      </c>
      <c r="H687" s="2">
        <f t="shared" si="11"/>
        <v>0.13999999999941792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11400</v>
      </c>
      <c r="D703" s="1">
        <f>'PR-RAS'!E710</f>
        <v>8610</v>
      </c>
      <c r="E703" s="1">
        <v>0</v>
      </c>
      <c r="F703" s="1">
        <v>0</v>
      </c>
      <c r="G703" s="2">
        <f t="shared" si="10"/>
        <v>20091.239999999998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44355</v>
      </c>
      <c r="D709" s="1">
        <f>'PR-RAS'!E716</f>
        <v>16603.13</v>
      </c>
      <c r="E709" s="1">
        <v>0</v>
      </c>
      <c r="F709" s="1">
        <v>0</v>
      </c>
      <c r="G709" s="2">
        <f t="shared" si="10"/>
        <v>54913.372080000001</v>
      </c>
      <c r="H709" s="2">
        <f t="shared" si="11"/>
        <v>0.13000000000101863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36253</v>
      </c>
      <c r="D710" s="1">
        <f>'PR-RAS'!E717</f>
        <v>14493.82</v>
      </c>
      <c r="E710" s="1">
        <v>0</v>
      </c>
      <c r="F710" s="1">
        <v>0</v>
      </c>
      <c r="G710" s="2">
        <f t="shared" si="10"/>
        <v>46255.61376</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164898</v>
      </c>
      <c r="D711" s="1">
        <f>'PR-RAS'!E718</f>
        <v>174881.6</v>
      </c>
      <c r="E711" s="1">
        <v>0</v>
      </c>
      <c r="F711" s="1">
        <v>0</v>
      </c>
      <c r="G711" s="2">
        <f t="shared" si="10"/>
        <v>365409.45199999999</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11225</v>
      </c>
      <c r="D713" s="1">
        <f>'PR-RAS'!E720</f>
        <v>12450</v>
      </c>
      <c r="E713" s="1">
        <v>0</v>
      </c>
      <c r="F713" s="1">
        <v>0</v>
      </c>
      <c r="G713" s="2">
        <f t="shared" si="10"/>
        <v>25721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38421</v>
      </c>
      <c r="D715" s="1">
        <f>'PR-RAS'!E722</f>
        <v>26140.1</v>
      </c>
      <c r="E715" s="1">
        <v>0</v>
      </c>
      <c r="F715" s="1">
        <v>0</v>
      </c>
      <c r="G715" s="2">
        <f t="shared" si="10"/>
        <v>64760.656799999997</v>
      </c>
      <c r="H715" s="2">
        <f t="shared" si="11"/>
        <v>9.9999999998544808E-2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7267</v>
      </c>
      <c r="D719" s="1">
        <f>'PR-RAS'!E726</f>
        <v>7267.09</v>
      </c>
      <c r="E719" s="1">
        <v>0</v>
      </c>
      <c r="F719" s="1">
        <v>0</v>
      </c>
      <c r="G719" s="2">
        <f t="shared" si="10"/>
        <v>15653.247239999999</v>
      </c>
      <c r="H719" s="2">
        <f t="shared" si="11"/>
        <v>9.0000000000145519E-2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100</v>
      </c>
      <c r="D822" s="1">
        <f>'PR-RAS'!E829</f>
        <v>0</v>
      </c>
      <c r="E822" s="1">
        <v>0</v>
      </c>
      <c r="F822" s="1">
        <v>0</v>
      </c>
      <c r="G822" s="2">
        <f t="shared" si="18"/>
        <v>82.1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9043837</v>
      </c>
      <c r="D984" s="6">
        <f>BILANCA!E6</f>
        <v>8556588.1400000006</v>
      </c>
      <c r="E984" s="6">
        <v>0</v>
      </c>
      <c r="F984" s="6">
        <v>0</v>
      </c>
      <c r="G984" s="7">
        <f t="shared" ref="G984:G1241" si="22">B984/1000*C984+B984/500*D984</f>
        <v>26157.013280000003</v>
      </c>
      <c r="H984" s="7">
        <f t="shared" si="19"/>
        <v>0.14000000059604645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7333105</v>
      </c>
      <c r="D985" s="1">
        <f>BILANCA!E7</f>
        <v>7129775.5500000007</v>
      </c>
      <c r="E985" s="1">
        <v>0</v>
      </c>
      <c r="F985" s="1">
        <v>0</v>
      </c>
      <c r="G985" s="2">
        <f t="shared" si="22"/>
        <v>43185.312200000008</v>
      </c>
      <c r="H985" s="2">
        <f t="shared" si="19"/>
        <v>0.44999999925494194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2257195</v>
      </c>
      <c r="D986" s="1">
        <f>BILANCA!E8</f>
        <v>2257195.17</v>
      </c>
      <c r="E986" s="1">
        <v>0</v>
      </c>
      <c r="F986" s="1">
        <v>0</v>
      </c>
      <c r="G986" s="2">
        <f t="shared" si="22"/>
        <v>20314.756020000001</v>
      </c>
      <c r="H986" s="2">
        <f t="shared" si="19"/>
        <v>0.16999999992549419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2131549</v>
      </c>
      <c r="D987" s="1">
        <f>BILANCA!E9</f>
        <v>2131548.71</v>
      </c>
      <c r="E987" s="1">
        <v>0</v>
      </c>
      <c r="F987" s="1">
        <v>0</v>
      </c>
      <c r="G987" s="2">
        <f t="shared" si="22"/>
        <v>25578.58568</v>
      </c>
      <c r="H987" s="2">
        <f t="shared" si="19"/>
        <v>0.2900000000372529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131970</v>
      </c>
      <c r="D988" s="1">
        <f>BILANCA!E10</f>
        <v>131970.41</v>
      </c>
      <c r="E988" s="1">
        <v>0</v>
      </c>
      <c r="F988" s="1">
        <v>0</v>
      </c>
      <c r="G988" s="2">
        <f t="shared" si="22"/>
        <v>1979.5541000000003</v>
      </c>
      <c r="H988" s="2">
        <f t="shared" si="19"/>
        <v>0.41000000000349246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6324</v>
      </c>
      <c r="D989" s="1">
        <f>BILANCA!E11</f>
        <v>6323.95</v>
      </c>
      <c r="E989" s="1">
        <v>0</v>
      </c>
      <c r="F989" s="1">
        <v>0</v>
      </c>
      <c r="G989" s="2">
        <f t="shared" si="22"/>
        <v>113.8314</v>
      </c>
      <c r="H989" s="2">
        <f t="shared" si="19"/>
        <v>5.0000000000181899E-2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5075910</v>
      </c>
      <c r="D990" s="1">
        <f>BILANCA!E12</f>
        <v>4872580.3800000008</v>
      </c>
      <c r="E990" s="1">
        <v>0</v>
      </c>
      <c r="F990" s="1">
        <v>0</v>
      </c>
      <c r="G990" s="2">
        <f t="shared" si="22"/>
        <v>103747.49532000002</v>
      </c>
      <c r="H990" s="2">
        <f t="shared" si="19"/>
        <v>0.38000000081956387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4691857</v>
      </c>
      <c r="D991" s="1">
        <f>BILANCA!E13</f>
        <v>4550237.2100000009</v>
      </c>
      <c r="E991" s="1">
        <v>0</v>
      </c>
      <c r="F991" s="1">
        <v>0</v>
      </c>
      <c r="G991" s="2">
        <f t="shared" si="22"/>
        <v>110338.65136000002</v>
      </c>
      <c r="H991" s="2">
        <f t="shared" si="19"/>
        <v>0.21000000089406967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72175</v>
      </c>
      <c r="D992" s="1">
        <f>BILANCA!E14</f>
        <v>72174.64</v>
      </c>
      <c r="E992" s="1">
        <v>0</v>
      </c>
      <c r="F992" s="1">
        <v>0</v>
      </c>
      <c r="G992" s="2">
        <f t="shared" si="22"/>
        <v>1948.7185199999999</v>
      </c>
      <c r="H992" s="2">
        <f t="shared" si="19"/>
        <v>0.36000000000058208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11391233</v>
      </c>
      <c r="D993" s="1">
        <f>BILANCA!E15</f>
        <v>11294491.66</v>
      </c>
      <c r="E993" s="1">
        <v>0</v>
      </c>
      <c r="F993" s="1">
        <v>0</v>
      </c>
      <c r="G993" s="2">
        <f t="shared" si="22"/>
        <v>339802.16320000001</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6771551</v>
      </c>
      <c r="D996" s="1">
        <f>BILANCA!E18</f>
        <v>6816429.0899999999</v>
      </c>
      <c r="E996" s="1">
        <v>0</v>
      </c>
      <c r="F996" s="1">
        <v>0</v>
      </c>
      <c r="G996" s="2">
        <f t="shared" si="22"/>
        <v>265257.31933999999</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350040</v>
      </c>
      <c r="D997" s="1">
        <f>BILANCA!E19</f>
        <v>285496.42000000039</v>
      </c>
      <c r="E997" s="1">
        <v>0</v>
      </c>
      <c r="F997" s="1">
        <v>0</v>
      </c>
      <c r="G997" s="2">
        <f t="shared" si="22"/>
        <v>12894.459760000012</v>
      </c>
      <c r="H997" s="2">
        <f t="shared" si="19"/>
        <v>0.42000000039115548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1269186</v>
      </c>
      <c r="D998" s="1">
        <f>BILANCA!E20</f>
        <v>1267959.78</v>
      </c>
      <c r="E998" s="1">
        <v>0</v>
      </c>
      <c r="F998" s="1">
        <v>0</v>
      </c>
      <c r="G998" s="2">
        <f t="shared" si="22"/>
        <v>57076.583400000003</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30551</v>
      </c>
      <c r="D999" s="1">
        <f>BILANCA!E21</f>
        <v>28233.85</v>
      </c>
      <c r="E999" s="1">
        <v>0</v>
      </c>
      <c r="F999" s="1">
        <v>0</v>
      </c>
      <c r="G999" s="2">
        <f t="shared" si="22"/>
        <v>1392.2991999999999</v>
      </c>
      <c r="H999" s="2">
        <f t="shared" si="19"/>
        <v>0.15000000000145519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21034</v>
      </c>
      <c r="D1000" s="1">
        <f>BILANCA!E22</f>
        <v>21034.02</v>
      </c>
      <c r="E1000" s="1">
        <v>0</v>
      </c>
      <c r="F1000" s="1">
        <v>0</v>
      </c>
      <c r="G1000" s="2">
        <f t="shared" si="22"/>
        <v>1072.73468</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537467</v>
      </c>
      <c r="D1001" s="1">
        <f>BILANCA!E23</f>
        <v>537467.09</v>
      </c>
      <c r="E1001" s="1">
        <v>0</v>
      </c>
      <c r="F1001" s="1">
        <v>0</v>
      </c>
      <c r="G1001" s="2">
        <f t="shared" si="22"/>
        <v>29023.221239999995</v>
      </c>
      <c r="H1001" s="2">
        <f t="shared" si="19"/>
        <v>8.999999996740371E-2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43347</v>
      </c>
      <c r="D1003" s="1">
        <f>BILANCA!E25</f>
        <v>43347.46</v>
      </c>
      <c r="E1003" s="1">
        <v>0</v>
      </c>
      <c r="F1003" s="1">
        <v>0</v>
      </c>
      <c r="G1003" s="2">
        <f t="shared" si="22"/>
        <v>2600.8384000000001</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553483</v>
      </c>
      <c r="D1004" s="1">
        <f>BILANCA!E26</f>
        <v>548737.31000000006</v>
      </c>
      <c r="E1004" s="1">
        <v>0</v>
      </c>
      <c r="F1004" s="1">
        <v>0</v>
      </c>
      <c r="G1004" s="2">
        <f t="shared" si="22"/>
        <v>34670.110020000007</v>
      </c>
      <c r="H1004" s="2">
        <f t="shared" si="19"/>
        <v>0.31000000005587935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2105028</v>
      </c>
      <c r="D1006" s="1">
        <f>BILANCA!E28</f>
        <v>2161283.09</v>
      </c>
      <c r="E1006" s="1">
        <v>0</v>
      </c>
      <c r="F1006" s="1">
        <v>0</v>
      </c>
      <c r="G1006" s="2">
        <f t="shared" si="22"/>
        <v>147834.66613999999</v>
      </c>
      <c r="H1006" s="2">
        <f t="shared" si="19"/>
        <v>8.9999999850988388E-2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34013</v>
      </c>
      <c r="D1013" s="1">
        <f>BILANCA!E35</f>
        <v>36846.75</v>
      </c>
      <c r="E1013" s="1">
        <v>0</v>
      </c>
      <c r="F1013" s="1">
        <v>0</v>
      </c>
      <c r="G1013" s="2">
        <f t="shared" si="22"/>
        <v>3231.1949999999997</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237072</v>
      </c>
      <c r="D1014" s="1">
        <f>BILANCA!E36</f>
        <v>249530.64</v>
      </c>
      <c r="E1014" s="1">
        <v>0</v>
      </c>
      <c r="F1014" s="1">
        <v>0</v>
      </c>
      <c r="G1014" s="2">
        <f t="shared" si="22"/>
        <v>22820.131679999999</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52</v>
      </c>
      <c r="D1015" s="1">
        <f>BILANCA!E37</f>
        <v>51.96</v>
      </c>
      <c r="E1015" s="1">
        <v>0</v>
      </c>
      <c r="F1015" s="1">
        <v>0</v>
      </c>
      <c r="G1015" s="2">
        <f t="shared" si="22"/>
        <v>4.9894400000000001</v>
      </c>
      <c r="H1015" s="2">
        <f t="shared" si="19"/>
        <v>3.9999999999999147E-2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203111</v>
      </c>
      <c r="D1018" s="1">
        <f>BILANCA!E40</f>
        <v>212735.85</v>
      </c>
      <c r="E1018" s="1">
        <v>0</v>
      </c>
      <c r="F1018" s="1">
        <v>0</v>
      </c>
      <c r="G1018" s="2">
        <f t="shared" si="22"/>
        <v>22000.394500000002</v>
      </c>
      <c r="H1018" s="2">
        <f t="shared" si="19"/>
        <v>0.14999999999417923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11796</v>
      </c>
      <c r="D1025" s="1">
        <f>BILANCA!E47</f>
        <v>11796</v>
      </c>
      <c r="E1025" s="1">
        <v>0</v>
      </c>
      <c r="F1025" s="1">
        <v>0</v>
      </c>
      <c r="G1025" s="2">
        <f t="shared" si="22"/>
        <v>1486.296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11796</v>
      </c>
      <c r="D1028" s="1">
        <f>BILANCA!E50</f>
        <v>11796</v>
      </c>
      <c r="E1028" s="1">
        <v>0</v>
      </c>
      <c r="F1028" s="1">
        <v>0</v>
      </c>
      <c r="G1028" s="2">
        <f t="shared" si="22"/>
        <v>1592.4599999999998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414161</v>
      </c>
      <c r="D1032" s="1">
        <f>BILANCA!E54</f>
        <v>409295.32</v>
      </c>
      <c r="E1032" s="1">
        <v>0</v>
      </c>
      <c r="F1032" s="1">
        <v>0</v>
      </c>
      <c r="G1032" s="2">
        <f t="shared" si="22"/>
        <v>60404.830360000007</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414161</v>
      </c>
      <c r="D1033" s="1">
        <f>BILANCA!E55</f>
        <v>409295.32</v>
      </c>
      <c r="E1033" s="1">
        <v>0</v>
      </c>
      <c r="F1033" s="1">
        <v>0</v>
      </c>
      <c r="G1033" s="2">
        <f t="shared" si="22"/>
        <v>61637.582000000009</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1710732</v>
      </c>
      <c r="D1046" s="1">
        <f>BILANCA!E68</f>
        <v>1426812.59</v>
      </c>
      <c r="E1046" s="1">
        <v>0</v>
      </c>
      <c r="F1046" s="1">
        <v>0</v>
      </c>
      <c r="G1046" s="2">
        <f t="shared" si="22"/>
        <v>287554.50234000001</v>
      </c>
      <c r="H1046" s="2">
        <f t="shared" si="19"/>
        <v>0.40999999991618097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111614</v>
      </c>
      <c r="D1056" s="1">
        <f>BILANCA!E78</f>
        <v>95188.44</v>
      </c>
      <c r="E1056" s="1">
        <v>0</v>
      </c>
      <c r="F1056" s="1">
        <v>0</v>
      </c>
      <c r="G1056" s="2">
        <f t="shared" si="22"/>
        <v>22045.33424</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86.1</v>
      </c>
      <c r="E1062" s="1">
        <v>0</v>
      </c>
      <c r="F1062" s="1">
        <v>0</v>
      </c>
      <c r="G1062" s="2">
        <f t="shared" si="22"/>
        <v>13.6038</v>
      </c>
      <c r="H1062" s="2">
        <f t="shared" si="19"/>
        <v>9.9999999999994316E-2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111614</v>
      </c>
      <c r="D1064" s="1">
        <f>BILANCA!E86</f>
        <v>95102.34</v>
      </c>
      <c r="E1064" s="1">
        <v>0</v>
      </c>
      <c r="F1064" s="1">
        <v>0</v>
      </c>
      <c r="G1064" s="2">
        <f t="shared" si="22"/>
        <v>24447.31308</v>
      </c>
      <c r="H1064" s="2">
        <f t="shared" si="19"/>
        <v>0.33999999999650754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902952</v>
      </c>
      <c r="D1124" s="1">
        <f>BILANCA!E146</f>
        <v>558102.41</v>
      </c>
      <c r="E1124" s="1">
        <v>0</v>
      </c>
      <c r="F1124" s="1">
        <v>0</v>
      </c>
      <c r="G1124" s="2">
        <f t="shared" si="22"/>
        <v>284701.11161999998</v>
      </c>
      <c r="H1124" s="2">
        <f t="shared" si="23"/>
        <v>0.41000000003259629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902952</v>
      </c>
      <c r="D1139" s="1">
        <f>BILANCA!E161</f>
        <v>558102.41</v>
      </c>
      <c r="E1139" s="1">
        <v>0</v>
      </c>
      <c r="F1139" s="1">
        <v>0</v>
      </c>
      <c r="G1139" s="2">
        <f t="shared" si="22"/>
        <v>314988.46392000001</v>
      </c>
      <c r="H1139" s="2">
        <f t="shared" si="23"/>
        <v>0.41000000003259629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7749</v>
      </c>
      <c r="D1142" s="1">
        <f>BILANCA!E164</f>
        <v>7748.99</v>
      </c>
      <c r="E1142" s="1">
        <v>0</v>
      </c>
      <c r="F1142" s="1">
        <v>0</v>
      </c>
      <c r="G1142" s="2">
        <f t="shared" si="22"/>
        <v>3696.2698200000004</v>
      </c>
      <c r="H1142" s="2">
        <f t="shared" si="23"/>
        <v>1.0000000000218279E-2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7749</v>
      </c>
      <c r="D1144" s="1">
        <f>BILANCA!E166</f>
        <v>7748.99</v>
      </c>
      <c r="E1144" s="1">
        <v>0</v>
      </c>
      <c r="F1144" s="1">
        <v>0</v>
      </c>
      <c r="G1144" s="2">
        <f t="shared" si="22"/>
        <v>3742.7637799999998</v>
      </c>
      <c r="H1144" s="2">
        <f t="shared" si="23"/>
        <v>1.0000000000218279E-2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688417</v>
      </c>
      <c r="D1148" s="1">
        <f>BILANCA!E170</f>
        <v>765772.75</v>
      </c>
      <c r="E1148" s="1">
        <v>0</v>
      </c>
      <c r="F1148" s="1">
        <v>0</v>
      </c>
      <c r="G1148" s="2">
        <f t="shared" si="22"/>
        <v>366293.8125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688417</v>
      </c>
      <c r="D1151" s="1">
        <f>BILANCA!E173</f>
        <v>765772.75</v>
      </c>
      <c r="E1151" s="1">
        <v>0</v>
      </c>
      <c r="F1151" s="1">
        <v>0</v>
      </c>
      <c r="G1151" s="2">
        <f t="shared" si="22"/>
        <v>372953.70000000007</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9043837</v>
      </c>
      <c r="D1152" s="1">
        <f>BILANCA!E175</f>
        <v>8556588.1400000006</v>
      </c>
      <c r="E1152" s="1">
        <v>0</v>
      </c>
      <c r="F1152" s="1">
        <v>0</v>
      </c>
      <c r="G1152" s="2">
        <f t="shared" si="22"/>
        <v>4420535.2443200005</v>
      </c>
      <c r="H1152" s="2">
        <f t="shared" si="23"/>
        <v>0.14000000059604645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899158</v>
      </c>
      <c r="D1153" s="1">
        <f>BILANCA!E176</f>
        <v>974238.89</v>
      </c>
      <c r="E1153" s="1">
        <v>0</v>
      </c>
      <c r="F1153" s="1">
        <v>0</v>
      </c>
      <c r="G1153" s="2">
        <f t="shared" si="22"/>
        <v>484098.08260000008</v>
      </c>
      <c r="H1153" s="2">
        <f t="shared" si="23"/>
        <v>0.10999999998603016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899158</v>
      </c>
      <c r="D1154" s="1">
        <f>BILANCA!E177</f>
        <v>974238.89</v>
      </c>
      <c r="E1154" s="1">
        <v>0</v>
      </c>
      <c r="F1154" s="1">
        <v>0</v>
      </c>
      <c r="G1154" s="2">
        <f t="shared" si="22"/>
        <v>486945.71838000009</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696721</v>
      </c>
      <c r="D1155" s="1">
        <f>BILANCA!E178</f>
        <v>770826.89</v>
      </c>
      <c r="E1155" s="1">
        <v>0</v>
      </c>
      <c r="F1155" s="1">
        <v>0</v>
      </c>
      <c r="G1155" s="2">
        <f t="shared" si="22"/>
        <v>385000.46216</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97618</v>
      </c>
      <c r="D1156" s="1">
        <f>BILANCA!E179</f>
        <v>114215.22</v>
      </c>
      <c r="E1156" s="1">
        <v>0</v>
      </c>
      <c r="F1156" s="1">
        <v>0</v>
      </c>
      <c r="G1156" s="2">
        <f t="shared" si="22"/>
        <v>56406.380119999994</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104819</v>
      </c>
      <c r="D1165" s="1">
        <f>BILANCA!E188</f>
        <v>89196.78</v>
      </c>
      <c r="E1165" s="1">
        <v>0</v>
      </c>
      <c r="F1165" s="1">
        <v>0</v>
      </c>
      <c r="G1165" s="2">
        <f t="shared" si="22"/>
        <v>51544.685920000004</v>
      </c>
      <c r="H1165" s="2">
        <f t="shared" si="2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8144679</v>
      </c>
      <c r="D1214" s="1">
        <f>BILANCA!E237</f>
        <v>7582349.25</v>
      </c>
      <c r="E1214" s="1">
        <v>0</v>
      </c>
      <c r="F1214" s="1">
        <v>0</v>
      </c>
      <c r="G1214" s="2">
        <f t="shared" si="22"/>
        <v>5384466.2025000006</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7333105</v>
      </c>
      <c r="D1215" s="1">
        <f>BILANCA!E238</f>
        <v>7129775.5499999998</v>
      </c>
      <c r="E1215" s="1">
        <v>0</v>
      </c>
      <c r="F1215" s="1">
        <v>0</v>
      </c>
      <c r="G1215" s="2">
        <f t="shared" si="22"/>
        <v>5009496.2152000004</v>
      </c>
      <c r="H1215" s="2">
        <f t="shared" si="23"/>
        <v>0.45000000018626451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7333105</v>
      </c>
      <c r="D1216" s="1">
        <f>BILANCA!E239</f>
        <v>7129775.5499999998</v>
      </c>
      <c r="E1216" s="1">
        <v>0</v>
      </c>
      <c r="F1216" s="1">
        <v>0</v>
      </c>
      <c r="G1216" s="2">
        <f t="shared" si="22"/>
        <v>5031088.8712999998</v>
      </c>
      <c r="H1216" s="2">
        <f t="shared" si="23"/>
        <v>0.45000000018626451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7207459</v>
      </c>
      <c r="D1217" s="1">
        <f>BILANCA!E240</f>
        <v>7004129.0899999999</v>
      </c>
      <c r="E1217" s="1">
        <v>0</v>
      </c>
      <c r="F1217" s="1">
        <v>0</v>
      </c>
      <c r="G1217" s="2">
        <f t="shared" si="22"/>
        <v>4964477.8201200003</v>
      </c>
      <c r="H1217" s="2">
        <f t="shared" si="23"/>
        <v>8.9999999850988388E-2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125646</v>
      </c>
      <c r="D1218" s="1">
        <f>BILANCA!E241</f>
        <v>125646.46</v>
      </c>
      <c r="E1218" s="1">
        <v>0</v>
      </c>
      <c r="F1218" s="1">
        <v>0</v>
      </c>
      <c r="G1218" s="2">
        <f t="shared" si="22"/>
        <v>88580.646199999988</v>
      </c>
      <c r="H1218" s="2">
        <f t="shared" si="23"/>
        <v>0.46000000000640284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803825</v>
      </c>
      <c r="D1222" s="1">
        <f>BILANCA!E245</f>
        <v>444824.71</v>
      </c>
      <c r="E1222" s="1">
        <v>0</v>
      </c>
      <c r="F1222" s="1">
        <v>0</v>
      </c>
      <c r="G1222" s="2">
        <f t="shared" si="22"/>
        <v>404740.38637999998</v>
      </c>
      <c r="H1222" s="2">
        <f t="shared" si="23"/>
        <v>0.28999999997904524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814195</v>
      </c>
      <c r="D1223" s="1">
        <f>BILANCA!E246</f>
        <v>487148.59</v>
      </c>
      <c r="E1223" s="1">
        <v>0</v>
      </c>
      <c r="F1223" s="1">
        <v>0</v>
      </c>
      <c r="G1223" s="2">
        <f t="shared" si="22"/>
        <v>429238.12320000003</v>
      </c>
      <c r="H1223" s="2">
        <f t="shared" si="23"/>
        <v>0.40999999997438863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814195</v>
      </c>
      <c r="D1224" s="1">
        <f>BILANCA!E247</f>
        <v>487148.59</v>
      </c>
      <c r="E1224" s="1">
        <v>0</v>
      </c>
      <c r="F1224" s="1">
        <v>0</v>
      </c>
      <c r="G1224" s="2">
        <f t="shared" si="22"/>
        <v>431026.61537999997</v>
      </c>
      <c r="H1224" s="2">
        <f t="shared" si="23"/>
        <v>0.40999999997438863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10370</v>
      </c>
      <c r="D1227" s="1">
        <f>BILANCA!E250</f>
        <v>42323.88</v>
      </c>
      <c r="E1227" s="1">
        <v>0</v>
      </c>
      <c r="F1227" s="1">
        <v>0</v>
      </c>
      <c r="G1227" s="2">
        <f t="shared" si="22"/>
        <v>23184.333439999999</v>
      </c>
      <c r="H1227" s="2">
        <f t="shared" si="23"/>
        <v>0.12000000000261934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10370</v>
      </c>
      <c r="D1229" s="1">
        <f>BILANCA!E252</f>
        <v>42323.88</v>
      </c>
      <c r="E1229" s="1">
        <v>0</v>
      </c>
      <c r="F1229" s="1">
        <v>0</v>
      </c>
      <c r="G1229" s="2">
        <f t="shared" si="22"/>
        <v>23374.36896</v>
      </c>
      <c r="H1229" s="2">
        <f t="shared" si="23"/>
        <v>0.12000000000261934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7749</v>
      </c>
      <c r="D1233" s="1">
        <f>BILANCA!E256</f>
        <v>7748.99</v>
      </c>
      <c r="E1233" s="1">
        <v>0</v>
      </c>
      <c r="F1233" s="1">
        <v>0</v>
      </c>
      <c r="G1233" s="2">
        <f t="shared" si="22"/>
        <v>5811.7449999999999</v>
      </c>
      <c r="H1233" s="2">
        <f t="shared" si="23"/>
        <v>1.0000000000218279E-2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5598843</v>
      </c>
      <c r="D1236" s="1">
        <f>BILANCA!E259</f>
        <v>5437308.3300000001</v>
      </c>
      <c r="E1236" s="1">
        <v>0</v>
      </c>
      <c r="F1236" s="1">
        <v>0</v>
      </c>
      <c r="G1236" s="2">
        <f t="shared" si="22"/>
        <v>4167785.2939800001</v>
      </c>
      <c r="H1236" s="2">
        <f t="shared" si="23"/>
        <v>0.33000000007450581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5598843</v>
      </c>
      <c r="D1237" s="1">
        <f>BILANCA!E260</f>
        <v>5437308.3300000001</v>
      </c>
      <c r="E1237" s="1">
        <v>0</v>
      </c>
      <c r="F1237" s="1">
        <v>0</v>
      </c>
      <c r="G1237" s="2">
        <f t="shared" si="22"/>
        <v>4184258.7536400002</v>
      </c>
      <c r="H1237" s="2">
        <f t="shared" si="23"/>
        <v>0.33000000007450581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902952</v>
      </c>
      <c r="D1241" s="1">
        <f>BILANCA!E265</f>
        <v>558102.41</v>
      </c>
      <c r="E1241" s="1">
        <v>0</v>
      </c>
      <c r="F1241" s="1">
        <v>0</v>
      </c>
      <c r="G1241" s="2">
        <f t="shared" si="22"/>
        <v>520942.45955999999</v>
      </c>
      <c r="H1241" s="2">
        <f t="shared" si="23"/>
        <v>0.41000000003259629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7749</v>
      </c>
      <c r="D1243" s="1">
        <f>BILANCA!E267</f>
        <v>7748.99</v>
      </c>
      <c r="E1243" s="1">
        <v>0</v>
      </c>
      <c r="F1243" s="1">
        <v>0</v>
      </c>
      <c r="G1243" s="2">
        <f t="shared" si="24"/>
        <v>6044.2147999999997</v>
      </c>
      <c r="H1243" s="2">
        <f t="shared" si="23"/>
        <v>1.0000000000218279E-2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902952</v>
      </c>
      <c r="D1262" s="1">
        <f>BILANCA!E286</f>
        <v>558102.41</v>
      </c>
      <c r="E1262" s="1">
        <v>0</v>
      </c>
      <c r="F1262" s="1">
        <v>0</v>
      </c>
      <c r="G1262" s="2">
        <f t="shared" si="24"/>
        <v>563344.7527800001</v>
      </c>
      <c r="H1262" s="2">
        <f t="shared" si="23"/>
        <v>0.41000000003259629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9781.5</v>
      </c>
      <c r="E1263" s="1">
        <v>0</v>
      </c>
      <c r="F1263" s="1">
        <v>0</v>
      </c>
      <c r="G1263" s="2">
        <f t="shared" si="24"/>
        <v>5477.64</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899158</v>
      </c>
      <c r="D1264" s="1">
        <f>BILANCA!E288</f>
        <v>964457.39</v>
      </c>
      <c r="E1264" s="1">
        <v>0</v>
      </c>
      <c r="F1264" s="1">
        <v>0</v>
      </c>
      <c r="G1264" s="2">
        <f t="shared" si="24"/>
        <v>794688.45118000009</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10133166</v>
      </c>
      <c r="D1408" s="1">
        <f>'RAS-funkcijski'!E114</f>
        <v>11009978.789999999</v>
      </c>
      <c r="E1408" s="1">
        <v>0</v>
      </c>
      <c r="F1408" s="1">
        <v>0</v>
      </c>
      <c r="G1408" s="2">
        <f t="shared" si="24"/>
        <v>3536843.5937999999</v>
      </c>
      <c r="H1408" s="2">
        <f t="shared" si="27"/>
        <v>0.21000000089406967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10133166</v>
      </c>
      <c r="D1412" s="1">
        <f>'RAS-funkcijski'!E118</f>
        <v>11009978.789999999</v>
      </c>
      <c r="E1412" s="1">
        <v>0</v>
      </c>
      <c r="F1412" s="1">
        <v>0</v>
      </c>
      <c r="G1412" s="2">
        <f t="shared" si="24"/>
        <v>3665456.08812</v>
      </c>
      <c r="H1412" s="2">
        <f t="shared" si="27"/>
        <v>0.21000000089406967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10133166</v>
      </c>
      <c r="D1414" s="1">
        <f>'RAS-funkcijski'!E120</f>
        <v>11009978.789999999</v>
      </c>
      <c r="E1414" s="1">
        <v>0</v>
      </c>
      <c r="F1414" s="1">
        <v>0</v>
      </c>
      <c r="G1414" s="2">
        <f t="shared" si="24"/>
        <v>3729762.3352799998</v>
      </c>
      <c r="H1414" s="2">
        <f t="shared" si="27"/>
        <v>0.21000000089406967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10133166</v>
      </c>
      <c r="D1435" s="13">
        <f>'RAS-funkcijski'!E141</f>
        <v>11009978.789999999</v>
      </c>
      <c r="E1435" s="13">
        <v>0</v>
      </c>
      <c r="F1435" s="13">
        <v>0</v>
      </c>
      <c r="G1435" s="14">
        <f t="shared" si="24"/>
        <v>4404977.9304600004</v>
      </c>
      <c r="H1435" s="14">
        <f t="shared" si="27"/>
        <v>0.21000000089406967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899158.37</v>
      </c>
      <c r="D1480" s="6"/>
      <c r="E1480" s="6">
        <v>0</v>
      </c>
      <c r="F1480" s="6">
        <v>0</v>
      </c>
      <c r="G1480" s="7">
        <f t="shared" ref="G1480:G1580" si="34">B1480/1000*C1480</f>
        <v>899.15836999999999</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11505050.18</v>
      </c>
      <c r="D1481" s="1">
        <v>0</v>
      </c>
      <c r="E1481" s="1">
        <v>0</v>
      </c>
      <c r="F1481" s="1">
        <v>0</v>
      </c>
      <c r="G1481" s="2">
        <f t="shared" si="34"/>
        <v>23010.10036</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11439548.92</v>
      </c>
      <c r="D1483" s="1">
        <v>0</v>
      </c>
      <c r="E1483" s="1">
        <v>0</v>
      </c>
      <c r="F1483" s="1">
        <v>0</v>
      </c>
      <c r="G1483" s="2">
        <f t="shared" si="34"/>
        <v>45758.195679999997</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9039746.2300000004</v>
      </c>
      <c r="D1484" s="1">
        <v>0</v>
      </c>
      <c r="E1484" s="1">
        <v>0</v>
      </c>
      <c r="F1484" s="1">
        <v>0</v>
      </c>
      <c r="G1484" s="2">
        <f t="shared" si="34"/>
        <v>45198.73115</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1995253.08</v>
      </c>
      <c r="D1485" s="1">
        <v>0</v>
      </c>
      <c r="E1485" s="1">
        <v>0</v>
      </c>
      <c r="F1485" s="1">
        <v>0</v>
      </c>
      <c r="G1485" s="2">
        <f t="shared" si="34"/>
        <v>11971.518480000001</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56740.52</v>
      </c>
      <c r="D1486" s="1">
        <v>0</v>
      </c>
      <c r="E1486" s="1">
        <v>0</v>
      </c>
      <c r="F1486" s="1">
        <v>0</v>
      </c>
      <c r="G1486" s="2">
        <f t="shared" si="34"/>
        <v>397.18363999999997</v>
      </c>
      <c r="H1486" s="2">
        <f t="shared" si="35"/>
        <v>0.48000000000320142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347809.09</v>
      </c>
      <c r="D1491" s="1">
        <v>0</v>
      </c>
      <c r="E1491" s="1">
        <v>0</v>
      </c>
      <c r="F1491" s="1">
        <v>0</v>
      </c>
      <c r="G1491" s="2">
        <f t="shared" si="34"/>
        <v>4173.7090800000005</v>
      </c>
      <c r="H1491" s="2">
        <f t="shared" si="35"/>
        <v>9.0000000025611371E-2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65501.26</v>
      </c>
      <c r="D1492" s="1">
        <v>0</v>
      </c>
      <c r="E1492" s="1">
        <v>0</v>
      </c>
      <c r="F1492" s="1">
        <v>0</v>
      </c>
      <c r="G1492" s="2">
        <f t="shared" si="34"/>
        <v>851.51638000000003</v>
      </c>
      <c r="H1492" s="2">
        <f t="shared" si="35"/>
        <v>0.26000000000203727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11429969.66</v>
      </c>
      <c r="D1499" s="1">
        <v>0</v>
      </c>
      <c r="E1499" s="1">
        <v>0</v>
      </c>
      <c r="F1499" s="1">
        <v>0</v>
      </c>
      <c r="G1499" s="2">
        <f t="shared" si="34"/>
        <v>228599.39320000002</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11364468.4</v>
      </c>
      <c r="D1501" s="1">
        <v>0</v>
      </c>
      <c r="E1501" s="1">
        <v>0</v>
      </c>
      <c r="F1501" s="1">
        <v>0</v>
      </c>
      <c r="G1501" s="2">
        <f t="shared" si="34"/>
        <v>250018.30479999998</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8965640.5800000001</v>
      </c>
      <c r="D1502" s="1">
        <v>0</v>
      </c>
      <c r="E1502" s="1">
        <v>0</v>
      </c>
      <c r="F1502" s="1">
        <v>0</v>
      </c>
      <c r="G1502" s="2">
        <f t="shared" si="34"/>
        <v>206209.73334000001</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1978655.57</v>
      </c>
      <c r="D1503" s="1">
        <v>0</v>
      </c>
      <c r="E1503" s="1">
        <v>0</v>
      </c>
      <c r="F1503" s="1">
        <v>0</v>
      </c>
      <c r="G1503" s="2">
        <f t="shared" si="34"/>
        <v>47487.733680000005</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56740.52</v>
      </c>
      <c r="D1504" s="1">
        <v>0</v>
      </c>
      <c r="E1504" s="1">
        <v>0</v>
      </c>
      <c r="F1504" s="1">
        <v>0</v>
      </c>
      <c r="G1504" s="2">
        <f t="shared" si="34"/>
        <v>1418.5129999999999</v>
      </c>
      <c r="H1504" s="2">
        <f t="shared" si="35"/>
        <v>0.48000000000320142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363431.73</v>
      </c>
      <c r="D1509" s="1">
        <v>0</v>
      </c>
      <c r="E1509" s="1">
        <v>0</v>
      </c>
      <c r="F1509" s="1">
        <v>0</v>
      </c>
      <c r="G1509" s="2">
        <f t="shared" si="34"/>
        <v>10902.951899999998</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65501.26</v>
      </c>
      <c r="D1510" s="1">
        <v>0</v>
      </c>
      <c r="E1510" s="1">
        <v>0</v>
      </c>
      <c r="F1510" s="1">
        <v>0</v>
      </c>
      <c r="G1510" s="2">
        <f t="shared" si="34"/>
        <v>2030.5390600000001</v>
      </c>
      <c r="H1510" s="2">
        <f t="shared" si="35"/>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974238.88999999873</v>
      </c>
      <c r="D1517" s="1">
        <v>0</v>
      </c>
      <c r="E1517" s="1">
        <v>0</v>
      </c>
      <c r="F1517" s="1">
        <v>0</v>
      </c>
      <c r="G1517" s="2">
        <f t="shared" si="34"/>
        <v>37021.077819999948</v>
      </c>
      <c r="H1517" s="2">
        <f t="shared" si="35"/>
        <v>0.1100000012665987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9781.5</v>
      </c>
      <c r="D1518" s="1">
        <v>0</v>
      </c>
      <c r="E1518" s="1">
        <v>0</v>
      </c>
      <c r="F1518" s="1">
        <v>0</v>
      </c>
      <c r="G1518" s="2">
        <f t="shared" si="34"/>
        <v>381.4785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9781.5</v>
      </c>
      <c r="D1524" s="1">
        <v>0</v>
      </c>
      <c r="E1524" s="1">
        <v>0</v>
      </c>
      <c r="F1524" s="1">
        <v>0</v>
      </c>
      <c r="G1524" s="2">
        <f t="shared" si="34"/>
        <v>440.16749999999996</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9781.5</v>
      </c>
      <c r="D1530" s="1">
        <v>0</v>
      </c>
      <c r="E1530" s="1">
        <v>0</v>
      </c>
      <c r="F1530" s="1">
        <v>0</v>
      </c>
      <c r="G1530" s="2">
        <f t="shared" si="34"/>
        <v>498.85649999999998</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9781.5</v>
      </c>
      <c r="D1531" s="1">
        <v>0</v>
      </c>
      <c r="E1531" s="1">
        <v>0</v>
      </c>
      <c r="F1531" s="1">
        <v>0</v>
      </c>
      <c r="G1531" s="2">
        <f t="shared" si="34"/>
        <v>508.63799999999998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964457.39</v>
      </c>
      <c r="D1576" s="1">
        <v>0</v>
      </c>
      <c r="E1576" s="1">
        <v>0</v>
      </c>
      <c r="F1576" s="1">
        <v>0</v>
      </c>
      <c r="G1576" s="2">
        <f t="shared" si="34"/>
        <v>93552.366829999999</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964457.39</v>
      </c>
      <c r="D1578" s="1">
        <v>0</v>
      </c>
      <c r="E1578" s="1">
        <v>0</v>
      </c>
      <c r="F1578" s="1">
        <v>0</v>
      </c>
      <c r="G1578" s="2">
        <f t="shared" si="34"/>
        <v>95481.281610000005</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17675</v>
      </c>
      <c r="H6" s="19" t="s">
        <v>26</v>
      </c>
      <c r="I6" s="20" t="s">
        <v>27</v>
      </c>
      <c r="J6" s="4"/>
      <c r="L6" s="4"/>
      <c r="M6" s="4"/>
      <c r="N6" s="4"/>
      <c r="O6" s="4"/>
      <c r="P6" s="4"/>
      <c r="Q6" s="4"/>
      <c r="R6" s="4"/>
      <c r="S6" s="4"/>
      <c r="T6" s="4"/>
      <c r="U6" s="4"/>
      <c r="V6" s="4"/>
      <c r="W6" s="4"/>
      <c r="X6" s="4"/>
    </row>
    <row r="7" spans="1:24" ht="15" customHeight="1" x14ac:dyDescent="0.25">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39.6" x14ac:dyDescent="0.25">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5">
      <c r="A16" s="330" t="s">
        <v>29</v>
      </c>
      <c r="B16" s="326" t="str">
        <f>'PR-RAS'!B6</f>
        <v xml:space="preserve">PRIHODI POSLOVANJA (šifre 61+62+63+64+65+66+67+68) </v>
      </c>
      <c r="C16" s="322"/>
      <c r="D16" s="322"/>
      <c r="E16" s="322"/>
      <c r="F16" s="323"/>
      <c r="G16" s="34" t="str">
        <f>'PR-RAS'!C6</f>
        <v>6</v>
      </c>
      <c r="H16" s="172">
        <f>'PR-RAS'!D6</f>
        <v>9995473</v>
      </c>
      <c r="I16" s="172">
        <f>'PR-RAS'!E6</f>
        <v>10650978.609999999</v>
      </c>
      <c r="J16" s="4"/>
      <c r="K16" s="4"/>
      <c r="L16" s="4"/>
      <c r="M16" s="4"/>
      <c r="N16" s="4"/>
      <c r="O16" s="4"/>
      <c r="P16" s="4"/>
      <c r="Q16" s="4"/>
      <c r="R16" s="4"/>
      <c r="S16" s="4"/>
      <c r="T16" s="4"/>
      <c r="U16" s="4"/>
      <c r="V16" s="4"/>
      <c r="W16" s="4"/>
      <c r="X16" s="4"/>
    </row>
    <row r="17" spans="1:24" ht="12.75" customHeight="1" x14ac:dyDescent="0.25">
      <c r="A17" s="331"/>
      <c r="B17" s="315" t="str">
        <f>'PR-RAS'!B151</f>
        <v xml:space="preserve">RASHODI POSLOVANJA (šifre 31+32+34+35+36+37+38) </v>
      </c>
      <c r="C17" s="316"/>
      <c r="D17" s="316"/>
      <c r="E17" s="316"/>
      <c r="F17" s="317"/>
      <c r="G17" s="35" t="str">
        <f>'PR-RAS'!C151</f>
        <v>3</v>
      </c>
      <c r="H17" s="172">
        <f>'PR-RAS'!D151</f>
        <v>10031807</v>
      </c>
      <c r="I17" s="172">
        <f>'PR-RAS'!E151</f>
        <v>10944477.530000001</v>
      </c>
      <c r="J17" s="4"/>
      <c r="K17" s="4"/>
      <c r="L17" s="4"/>
      <c r="M17" s="4"/>
      <c r="N17" s="4"/>
      <c r="O17" s="4"/>
      <c r="P17" s="4"/>
      <c r="Q17" s="4"/>
      <c r="R17" s="4"/>
      <c r="S17" s="4"/>
      <c r="T17" s="4"/>
      <c r="U17" s="4"/>
      <c r="V17" s="4"/>
      <c r="W17" s="4"/>
      <c r="X17" s="4"/>
    </row>
    <row r="18" spans="1:24" ht="12.75" customHeight="1" x14ac:dyDescent="0.25">
      <c r="A18" s="331"/>
      <c r="B18" s="315" t="str">
        <f>'PR-RAS'!B645</f>
        <v>Višak prihoda i primitaka raspoloživ u sljedećem razdoblju (šifre X005 + '9221-9222' - Y005 - '9222-9221')</v>
      </c>
      <c r="C18" s="316"/>
      <c r="D18" s="316"/>
      <c r="E18" s="316"/>
      <c r="F18" s="317"/>
      <c r="G18" s="35" t="str">
        <f>'PR-RAS'!C645</f>
        <v>X006</v>
      </c>
      <c r="H18" s="172">
        <f>'PR-RAS'!D645</f>
        <v>803825</v>
      </c>
      <c r="I18" s="172">
        <f>'PR-RAS'!E645</f>
        <v>444824.70999999845</v>
      </c>
      <c r="J18" s="4"/>
      <c r="K18" s="4"/>
      <c r="L18" s="4"/>
      <c r="M18" s="4"/>
      <c r="N18" s="4"/>
      <c r="O18" s="4"/>
      <c r="P18" s="4"/>
      <c r="Q18" s="4"/>
      <c r="R18" s="4"/>
      <c r="S18" s="4"/>
      <c r="T18" s="4"/>
      <c r="U18" s="4"/>
      <c r="V18" s="4"/>
      <c r="W18" s="4"/>
      <c r="X18" s="4"/>
    </row>
    <row r="19" spans="1:24" ht="12.75" customHeight="1" x14ac:dyDescent="0.25">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30" t="s">
        <v>32</v>
      </c>
      <c r="B20" s="326" t="str">
        <f>BILANCA!B7</f>
        <v>Nefinancijska imovina (šifre 01+02+03+04+05+06)</v>
      </c>
      <c r="C20" s="322"/>
      <c r="D20" s="322"/>
      <c r="E20" s="322"/>
      <c r="F20" s="323"/>
      <c r="G20" s="159" t="str">
        <f>BILANCA!C7</f>
        <v>B002</v>
      </c>
      <c r="H20" s="174">
        <f>BILANCA!D7</f>
        <v>7333105</v>
      </c>
      <c r="I20" s="175">
        <f>BILANCA!E7</f>
        <v>7129775.5500000007</v>
      </c>
      <c r="J20" s="4"/>
      <c r="K20" s="4"/>
      <c r="L20" s="4"/>
      <c r="M20" s="4"/>
      <c r="N20" s="4"/>
      <c r="O20" s="4"/>
      <c r="P20" s="4"/>
      <c r="Q20" s="4"/>
      <c r="R20" s="4"/>
      <c r="S20" s="4"/>
      <c r="T20" s="4"/>
      <c r="U20" s="4"/>
      <c r="V20" s="4"/>
      <c r="W20" s="4"/>
      <c r="X20" s="4"/>
    </row>
    <row r="21" spans="1:24" ht="12.75" customHeight="1" x14ac:dyDescent="0.25">
      <c r="A21" s="331"/>
      <c r="B21" s="315" t="str">
        <f>BILANCA!B68</f>
        <v>Financijska imovina (šifre 11+12+13+14+15+16+17+19)</v>
      </c>
      <c r="C21" s="316"/>
      <c r="D21" s="316"/>
      <c r="E21" s="316"/>
      <c r="F21" s="317"/>
      <c r="G21" s="160" t="str">
        <f>BILANCA!C68</f>
        <v>1</v>
      </c>
      <c r="H21" s="176">
        <f>BILANCA!D68</f>
        <v>1710732</v>
      </c>
      <c r="I21" s="177">
        <f>BILANCA!E68</f>
        <v>1426812.59</v>
      </c>
      <c r="J21" s="4"/>
      <c r="K21" s="4"/>
      <c r="L21" s="4"/>
      <c r="M21" s="4"/>
      <c r="N21" s="4"/>
      <c r="O21" s="4"/>
      <c r="P21" s="4"/>
      <c r="Q21" s="4"/>
      <c r="R21" s="4"/>
      <c r="S21" s="4"/>
      <c r="T21" s="4"/>
      <c r="U21" s="4"/>
      <c r="V21" s="4"/>
      <c r="W21" s="4"/>
      <c r="X21" s="4"/>
    </row>
    <row r="22" spans="1:24" ht="12.75" customHeight="1" x14ac:dyDescent="0.25">
      <c r="A22" s="331"/>
      <c r="B22" s="315" t="str">
        <f>BILANCA!B176</f>
        <v xml:space="preserve">Obveze (šifre 23+24+25+26+29) </v>
      </c>
      <c r="C22" s="316"/>
      <c r="D22" s="316"/>
      <c r="E22" s="316"/>
      <c r="F22" s="317"/>
      <c r="G22" s="160" t="str">
        <f>BILANCA!C176</f>
        <v>2</v>
      </c>
      <c r="H22" s="176">
        <f>BILANCA!D176</f>
        <v>899158</v>
      </c>
      <c r="I22" s="177">
        <f>BILANCA!E176</f>
        <v>974238.89</v>
      </c>
      <c r="J22" s="4"/>
      <c r="K22" s="4"/>
      <c r="L22" s="4"/>
      <c r="M22" s="4"/>
      <c r="N22" s="4"/>
      <c r="O22" s="4"/>
      <c r="P22" s="4"/>
      <c r="Q22" s="4"/>
      <c r="R22" s="4"/>
      <c r="S22" s="4"/>
      <c r="T22" s="4"/>
      <c r="U22" s="4"/>
      <c r="V22" s="4"/>
      <c r="W22" s="4"/>
      <c r="X22" s="4"/>
    </row>
    <row r="23" spans="1:24" ht="12.75" customHeight="1" x14ac:dyDescent="0.25">
      <c r="A23" s="332"/>
      <c r="B23" s="318" t="str">
        <f>BILANCA!B237</f>
        <v>Vlastiti izvori (šifre 91 + 922 - 93 + 96 do 98)</v>
      </c>
      <c r="C23" s="319"/>
      <c r="D23" s="319"/>
      <c r="E23" s="319"/>
      <c r="F23" s="320"/>
      <c r="G23" s="161" t="str">
        <f>BILANCA!C237</f>
        <v>9</v>
      </c>
      <c r="H23" s="178">
        <f>BILANCA!D237</f>
        <v>8144679</v>
      </c>
      <c r="I23" s="179">
        <f>BILANCA!E237</f>
        <v>7582349.25</v>
      </c>
      <c r="J23" s="4"/>
      <c r="K23" s="4"/>
      <c r="L23" s="4"/>
      <c r="M23" s="4"/>
      <c r="N23" s="4"/>
      <c r="O23" s="4"/>
      <c r="P23" s="4"/>
      <c r="Q23" s="4"/>
      <c r="R23" s="4"/>
      <c r="S23" s="4"/>
      <c r="T23" s="4"/>
      <c r="U23" s="4"/>
      <c r="V23" s="4"/>
      <c r="W23" s="4"/>
      <c r="X23" s="4"/>
    </row>
    <row r="24" spans="1:24" ht="12.75" customHeight="1" x14ac:dyDescent="0.25">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1"/>
      <c r="B27" s="315" t="str">
        <f>'RAS-funkcijski'!B114</f>
        <v>Obrazovanje (šifre 091+092+093+094+095+096+097+098)</v>
      </c>
      <c r="C27" s="316"/>
      <c r="D27" s="316"/>
      <c r="E27" s="316"/>
      <c r="F27" s="317"/>
      <c r="G27" s="160" t="str">
        <f>'RAS-funkcijski'!C114</f>
        <v>09</v>
      </c>
      <c r="H27" s="176">
        <f>'RAS-funkcijski'!D114</f>
        <v>10133166</v>
      </c>
      <c r="I27" s="177">
        <f>'RAS-funkcijski'!E114</f>
        <v>11009978.789999999</v>
      </c>
      <c r="J27" s="4"/>
      <c r="K27" s="4"/>
      <c r="L27" s="4"/>
      <c r="M27" s="4"/>
      <c r="N27" s="4"/>
      <c r="O27" s="4"/>
      <c r="P27" s="4"/>
      <c r="Q27" s="4"/>
      <c r="R27" s="4"/>
      <c r="S27" s="4"/>
      <c r="T27" s="4"/>
      <c r="U27" s="4"/>
      <c r="V27" s="4"/>
      <c r="W27" s="4"/>
      <c r="X27" s="4"/>
    </row>
    <row r="28" spans="1:24" ht="12.75" customHeight="1" x14ac:dyDescent="0.25">
      <c r="A28" s="332"/>
      <c r="B28" s="318" t="str">
        <f>'RAS-funkcijski'!B141</f>
        <v>Kontrolni zbroj (šifre 01+02+03+04+05+06+07+08+09+10)</v>
      </c>
      <c r="C28" s="319"/>
      <c r="D28" s="319"/>
      <c r="E28" s="319"/>
      <c r="F28" s="320"/>
      <c r="G28" s="161" t="str">
        <f>'RAS-funkcijski'!C141</f>
        <v>R1</v>
      </c>
      <c r="H28" s="180">
        <f>'RAS-funkcijski'!D141</f>
        <v>10133166</v>
      </c>
      <c r="I28" s="181">
        <f>'RAS-funkcijski'!E141</f>
        <v>11009978.789999999</v>
      </c>
      <c r="J28" s="4"/>
      <c r="K28" s="4"/>
      <c r="L28" s="4"/>
      <c r="M28" s="4"/>
      <c r="N28" s="4"/>
      <c r="O28" s="4"/>
      <c r="P28" s="4"/>
      <c r="Q28" s="4"/>
      <c r="R28" s="4"/>
      <c r="S28" s="4"/>
      <c r="T28" s="4"/>
      <c r="U28" s="4"/>
      <c r="V28" s="4"/>
      <c r="W28" s="4"/>
      <c r="X28" s="4"/>
    </row>
    <row r="29" spans="1:24" ht="12.75" customHeight="1" x14ac:dyDescent="0.25">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899158.37</v>
      </c>
      <c r="J33" s="4"/>
      <c r="K33" s="4"/>
      <c r="L33" s="4"/>
      <c r="M33" s="4"/>
      <c r="N33" s="4"/>
      <c r="O33" s="4"/>
      <c r="P33" s="4"/>
      <c r="Q33" s="4"/>
      <c r="R33" s="4"/>
      <c r="S33" s="4"/>
      <c r="T33" s="4"/>
      <c r="U33" s="4"/>
      <c r="V33" s="4"/>
      <c r="W33" s="4"/>
      <c r="X33" s="4"/>
    </row>
    <row r="34" spans="1:24" ht="12.75" customHeight="1" x14ac:dyDescent="0.25">
      <c r="A34" s="331"/>
      <c r="B34" s="315" t="str">
        <f>OBVEZE!B42</f>
        <v>Stanje obveza na kraju izvještajnog razdoblja (šifre V001+V002-V004) i (šifre V007+V009)</v>
      </c>
      <c r="C34" s="316"/>
      <c r="D34" s="316"/>
      <c r="E34" s="316"/>
      <c r="F34" s="317"/>
      <c r="G34" s="160" t="str">
        <f>OBVEZE!C42</f>
        <v>V006</v>
      </c>
      <c r="H34" s="176" t="s">
        <v>46</v>
      </c>
      <c r="I34" s="177">
        <f>OBVEZE!D42</f>
        <v>974238.88999999873</v>
      </c>
      <c r="J34" s="4"/>
      <c r="K34" s="4"/>
      <c r="L34" s="4"/>
      <c r="M34" s="4"/>
      <c r="N34" s="4"/>
      <c r="O34" s="4"/>
      <c r="P34" s="4"/>
      <c r="Q34" s="4"/>
      <c r="R34" s="4"/>
      <c r="S34" s="4"/>
      <c r="T34" s="4"/>
      <c r="U34" s="4"/>
      <c r="V34" s="4"/>
      <c r="W34" s="4"/>
      <c r="X34" s="4"/>
    </row>
    <row r="35" spans="1:24" ht="12.75" customHeight="1" x14ac:dyDescent="0.25">
      <c r="A35" s="331"/>
      <c r="B35" s="315" t="str">
        <f>OBVEZE!B43</f>
        <v>Stanje dospjelih obveza na kraju izvještajnog razdoblja (šifre V008+D23+D24 + 'D dio 25,26')</v>
      </c>
      <c r="C35" s="316"/>
      <c r="D35" s="316"/>
      <c r="E35" s="316"/>
      <c r="F35" s="317"/>
      <c r="G35" s="160" t="str">
        <f>OBVEZE!C43</f>
        <v>V007</v>
      </c>
      <c r="H35" s="176" t="s">
        <v>46</v>
      </c>
      <c r="I35" s="177">
        <f>OBVEZE!D43</f>
        <v>9781.5</v>
      </c>
      <c r="J35" s="4"/>
      <c r="K35" s="4"/>
      <c r="L35" s="4"/>
      <c r="M35" s="4"/>
      <c r="N35" s="4"/>
      <c r="O35" s="4"/>
      <c r="P35" s="4"/>
      <c r="Q35" s="4"/>
      <c r="R35" s="4"/>
      <c r="S35" s="4"/>
      <c r="T35" s="4"/>
      <c r="U35" s="4"/>
      <c r="V35" s="4"/>
      <c r="W35" s="4"/>
      <c r="X35" s="4"/>
    </row>
    <row r="36" spans="1:24" ht="12.75" customHeight="1" x14ac:dyDescent="0.25">
      <c r="A36" s="332"/>
      <c r="B36" s="318" t="str">
        <f>OBVEZE!B101</f>
        <v>Stanje nedospjelih obveza na kraju izvještajnog razdoblja (šifre V010 + ND23 + ND24 + 'ND dio 25,26')</v>
      </c>
      <c r="C36" s="319"/>
      <c r="D36" s="319"/>
      <c r="E36" s="319"/>
      <c r="F36" s="320"/>
      <c r="G36" s="161" t="str">
        <f>OBVEZE!C101</f>
        <v>V009</v>
      </c>
      <c r="H36" s="180" t="s">
        <v>46</v>
      </c>
      <c r="I36" s="181">
        <f>OBVEZE!D101</f>
        <v>964457.39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B636" zoomScaleNormal="100" workbookViewId="0">
      <selection activeCell="E636" sqref="E636"/>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10" t="s">
        <v>49</v>
      </c>
      <c r="B3" s="311" t="s">
        <v>41</v>
      </c>
      <c r="C3" s="285" t="s">
        <v>42</v>
      </c>
      <c r="D3" s="311" t="s">
        <v>50</v>
      </c>
      <c r="E3" s="311" t="s">
        <v>51</v>
      </c>
      <c r="F3" s="286"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9995473</v>
      </c>
      <c r="E6" s="53">
        <f>E7+E44+E50+E82+E106+E124+E133+E139</f>
        <v>10650978.609999999</v>
      </c>
      <c r="F6" s="54">
        <f t="shared" ref="F6:F131" si="0">IF(D6&lt;&gt;0,IF(E6/D6&gt;=100,"&gt;&gt;100",E6/D6*100),"-")</f>
        <v>106.55802491788032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8615080</v>
      </c>
      <c r="E50" s="53">
        <f>E51+E54+E59+E62+E65+E68+E71+E74+E77</f>
        <v>9309485.3599999994</v>
      </c>
      <c r="F50" s="54">
        <f t="shared" si="0"/>
        <v>108.06034720513331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102001.76</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v>102001.76</v>
      </c>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8561922</v>
      </c>
      <c r="E68" s="53">
        <f t="shared" si="15"/>
        <v>9078919.7400000002</v>
      </c>
      <c r="F68" s="54">
        <f t="shared" si="0"/>
        <v>106.03833742003258</v>
      </c>
    </row>
    <row r="69" spans="1:6" ht="12.75" customHeight="1" x14ac:dyDescent="0.2">
      <c r="A69" s="55" t="s">
        <v>181</v>
      </c>
      <c r="B69" s="87" t="s">
        <v>182</v>
      </c>
      <c r="C69" s="52" t="s">
        <v>181</v>
      </c>
      <c r="D69" s="244">
        <v>8545347</v>
      </c>
      <c r="E69" s="244">
        <v>9066914.7400000002</v>
      </c>
      <c r="F69" s="54">
        <f t="shared" si="0"/>
        <v>106.10352909015866</v>
      </c>
    </row>
    <row r="70" spans="1:6" ht="12" x14ac:dyDescent="0.2">
      <c r="A70" s="55" t="s">
        <v>183</v>
      </c>
      <c r="B70" s="87" t="s">
        <v>184</v>
      </c>
      <c r="C70" s="52" t="s">
        <v>183</v>
      </c>
      <c r="D70" s="244">
        <v>16575</v>
      </c>
      <c r="E70" s="244">
        <v>12005</v>
      </c>
      <c r="F70" s="54">
        <f t="shared" si="0"/>
        <v>72.428355957767721</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53158</v>
      </c>
      <c r="E74" s="53">
        <f t="shared" si="17"/>
        <v>128563.86</v>
      </c>
      <c r="F74" s="54">
        <f t="shared" si="0"/>
        <v>241.85232702509501</v>
      </c>
    </row>
    <row r="75" spans="1:6" ht="12.75" customHeight="1" x14ac:dyDescent="0.2">
      <c r="A75" s="55" t="s">
        <v>193</v>
      </c>
      <c r="B75" s="87" t="s">
        <v>194</v>
      </c>
      <c r="C75" s="52" t="s">
        <v>193</v>
      </c>
      <c r="D75" s="244">
        <v>53158</v>
      </c>
      <c r="E75" s="244">
        <v>128563.86</v>
      </c>
      <c r="F75" s="54">
        <f t="shared" si="0"/>
        <v>241.85232702509501</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11400</v>
      </c>
      <c r="E106" s="53">
        <f t="shared" si="23"/>
        <v>8610</v>
      </c>
      <c r="F106" s="54">
        <f t="shared" si="0"/>
        <v>75.526315789473685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11400</v>
      </c>
      <c r="E112" s="53">
        <f t="shared" si="25"/>
        <v>8610</v>
      </c>
      <c r="F112" s="54">
        <f t="shared" si="0"/>
        <v>75.526315789473685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11400</v>
      </c>
      <c r="E117" s="244">
        <v>8610</v>
      </c>
      <c r="F117" s="54">
        <f t="shared" si="0"/>
        <v>75.526315789473685</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86510</v>
      </c>
      <c r="E124" s="53">
        <f t="shared" si="27"/>
        <v>129854.38</v>
      </c>
      <c r="F124" s="54">
        <f t="shared" si="0"/>
        <v>150.10331753554502</v>
      </c>
    </row>
    <row r="125" spans="1:6" ht="12.75" customHeight="1" x14ac:dyDescent="0.2">
      <c r="A125" s="55">
        <v>661</v>
      </c>
      <c r="B125" s="88" t="s">
        <v>293</v>
      </c>
      <c r="C125" s="52" t="s">
        <v>294</v>
      </c>
      <c r="D125" s="53">
        <f t="shared" ref="D125:E125" si="28">SUM(D126:D127)</f>
        <v>85592</v>
      </c>
      <c r="E125" s="53">
        <f t="shared" si="28"/>
        <v>122191</v>
      </c>
      <c r="F125" s="54">
        <f t="shared" si="0"/>
        <v>142.75983736797832</v>
      </c>
    </row>
    <row r="126" spans="1:6" ht="12.75" customHeight="1" x14ac:dyDescent="0.2">
      <c r="A126" s="55">
        <v>6614</v>
      </c>
      <c r="B126" s="88" t="s">
        <v>295</v>
      </c>
      <c r="C126" s="52" t="s">
        <v>296</v>
      </c>
      <c r="D126" s="244"/>
      <c r="E126" s="244">
        <v>123</v>
      </c>
      <c r="F126" s="54" t="str">
        <f t="shared" si="0"/>
        <v>-</v>
      </c>
    </row>
    <row r="127" spans="1:6" ht="12.75" customHeight="1" x14ac:dyDescent="0.2">
      <c r="A127" s="55">
        <v>6615</v>
      </c>
      <c r="B127" s="88" t="s">
        <v>297</v>
      </c>
      <c r="C127" s="52" t="s">
        <v>298</v>
      </c>
      <c r="D127" s="244">
        <v>85592</v>
      </c>
      <c r="E127" s="244">
        <v>122068</v>
      </c>
      <c r="F127" s="54">
        <f t="shared" si="0"/>
        <v>142.61613234881764</v>
      </c>
    </row>
    <row r="128" spans="1:6" ht="22.8" x14ac:dyDescent="0.2">
      <c r="A128" s="55">
        <v>663</v>
      </c>
      <c r="B128" s="233" t="s">
        <v>299</v>
      </c>
      <c r="C128" s="52" t="s">
        <v>300</v>
      </c>
      <c r="D128" s="53">
        <f t="shared" ref="D128:E128" si="29">SUM(D129:D132)</f>
        <v>918</v>
      </c>
      <c r="E128" s="53">
        <f t="shared" si="29"/>
        <v>7663.38</v>
      </c>
      <c r="F128" s="54">
        <f t="shared" si="0"/>
        <v>834.79084967320262</v>
      </c>
    </row>
    <row r="129" spans="1:6" ht="12.75" customHeight="1" x14ac:dyDescent="0.2">
      <c r="A129" s="55">
        <v>6631</v>
      </c>
      <c r="B129" s="88" t="s">
        <v>301</v>
      </c>
      <c r="C129" s="52" t="s">
        <v>302</v>
      </c>
      <c r="D129" s="244">
        <v>918</v>
      </c>
      <c r="E129" s="244">
        <v>7663.38</v>
      </c>
      <c r="F129" s="54">
        <f t="shared" si="0"/>
        <v>834.79084967320262</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1282483</v>
      </c>
      <c r="E133" s="53">
        <f t="shared" si="30"/>
        <v>1203028.8699999999</v>
      </c>
      <c r="F133" s="54">
        <f t="shared" ref="F133:F223" si="31">IF(D133&lt;&gt;0,IF(E133/D133&gt;=100,"&gt;&gt;100",E133/D133*100),"-")</f>
        <v>93.804664077418565</v>
      </c>
    </row>
    <row r="134" spans="1:6" ht="22.8" x14ac:dyDescent="0.2">
      <c r="A134" s="55">
        <v>671</v>
      </c>
      <c r="B134" s="234" t="s">
        <v>311</v>
      </c>
      <c r="C134" s="52" t="s">
        <v>312</v>
      </c>
      <c r="D134" s="53">
        <f t="shared" ref="D134:E134" si="32">SUM(D135:D137)</f>
        <v>1282483</v>
      </c>
      <c r="E134" s="53">
        <f t="shared" si="32"/>
        <v>1203028.8699999999</v>
      </c>
      <c r="F134" s="54">
        <f t="shared" si="31"/>
        <v>93.804664077418565</v>
      </c>
    </row>
    <row r="135" spans="1:6" ht="12.75" customHeight="1" x14ac:dyDescent="0.2">
      <c r="A135" s="55">
        <v>6711</v>
      </c>
      <c r="B135" s="87" t="s">
        <v>313</v>
      </c>
      <c r="C135" s="52" t="s">
        <v>314</v>
      </c>
      <c r="D135" s="244">
        <v>1209993</v>
      </c>
      <c r="E135" s="244">
        <v>1191856.49</v>
      </c>
      <c r="F135" s="54">
        <f t="shared" si="31"/>
        <v>98.501106204746634</v>
      </c>
    </row>
    <row r="136" spans="1:6" ht="22.8" x14ac:dyDescent="0.2">
      <c r="A136" s="55">
        <v>6712</v>
      </c>
      <c r="B136" s="234" t="s">
        <v>315</v>
      </c>
      <c r="C136" s="52" t="s">
        <v>316</v>
      </c>
      <c r="D136" s="244">
        <v>72490</v>
      </c>
      <c r="E136" s="244">
        <v>11172.38</v>
      </c>
      <c r="F136" s="54">
        <f t="shared" si="31"/>
        <v>15.412305145537314</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10031807</v>
      </c>
      <c r="E151" s="53">
        <f t="shared" si="35"/>
        <v>10944477.530000001</v>
      </c>
      <c r="F151" s="54">
        <f t="shared" si="31"/>
        <v>109.09776802922944</v>
      </c>
    </row>
    <row r="152" spans="1:6" ht="12.75" customHeight="1" x14ac:dyDescent="0.2">
      <c r="A152" s="55">
        <v>31</v>
      </c>
      <c r="B152" s="87" t="s">
        <v>346</v>
      </c>
      <c r="C152" s="52" t="s">
        <v>35</v>
      </c>
      <c r="D152" s="53">
        <f t="shared" ref="D152:E152" si="36">D153+D158+D159</f>
        <v>8561048</v>
      </c>
      <c r="E152" s="53">
        <f t="shared" si="36"/>
        <v>8904583.4299999997</v>
      </c>
      <c r="F152" s="54">
        <f t="shared" si="31"/>
        <v>104.012773085725</v>
      </c>
    </row>
    <row r="153" spans="1:6" ht="12.75" customHeight="1" x14ac:dyDescent="0.2">
      <c r="A153" s="55">
        <v>311</v>
      </c>
      <c r="B153" s="87" t="s">
        <v>347</v>
      </c>
      <c r="C153" s="52" t="s">
        <v>348</v>
      </c>
      <c r="D153" s="53">
        <f t="shared" ref="D153:E153" si="37">SUM(D154:D157)</f>
        <v>7087989</v>
      </c>
      <c r="E153" s="53">
        <f t="shared" si="37"/>
        <v>7346401.5800000001</v>
      </c>
      <c r="F153" s="54">
        <f t="shared" si="31"/>
        <v>103.64578133515727</v>
      </c>
    </row>
    <row r="154" spans="1:6" ht="12.75" customHeight="1" x14ac:dyDescent="0.2">
      <c r="A154" s="55">
        <v>3111</v>
      </c>
      <c r="B154" s="87" t="s">
        <v>349</v>
      </c>
      <c r="C154" s="52" t="s">
        <v>350</v>
      </c>
      <c r="D154" s="244">
        <v>7087989</v>
      </c>
      <c r="E154" s="244">
        <v>7346401.5800000001</v>
      </c>
      <c r="F154" s="54">
        <f t="shared" si="31"/>
        <v>103.64578133515727</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v>0</v>
      </c>
      <c r="F157" s="54" t="str">
        <f t="shared" si="31"/>
        <v>-</v>
      </c>
    </row>
    <row r="158" spans="1:6" ht="12.75" customHeight="1" x14ac:dyDescent="0.2">
      <c r="A158" s="55">
        <v>312</v>
      </c>
      <c r="B158" s="87" t="s">
        <v>357</v>
      </c>
      <c r="C158" s="52" t="s">
        <v>358</v>
      </c>
      <c r="D158" s="244">
        <v>336105</v>
      </c>
      <c r="E158" s="244">
        <v>346403.29</v>
      </c>
      <c r="F158" s="54">
        <f t="shared" si="31"/>
        <v>103.06400975885512</v>
      </c>
    </row>
    <row r="159" spans="1:6" ht="12.75" customHeight="1" x14ac:dyDescent="0.2">
      <c r="A159" s="55">
        <v>313</v>
      </c>
      <c r="B159" s="87" t="s">
        <v>359</v>
      </c>
      <c r="C159" s="52" t="s">
        <v>360</v>
      </c>
      <c r="D159" s="53">
        <f t="shared" ref="D159:E159" si="38">SUM(D160:D162)</f>
        <v>1136954</v>
      </c>
      <c r="E159" s="53">
        <f t="shared" si="38"/>
        <v>1211778.5600000001</v>
      </c>
      <c r="F159" s="54">
        <f t="shared" si="31"/>
        <v>106.5811422449809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1135701</v>
      </c>
      <c r="E161" s="244">
        <v>1209185.47</v>
      </c>
      <c r="F161" s="54">
        <f t="shared" si="31"/>
        <v>106.47040638337026</v>
      </c>
    </row>
    <row r="162" spans="1:6" ht="12.75" customHeight="1" x14ac:dyDescent="0.2">
      <c r="A162" s="55">
        <v>3133</v>
      </c>
      <c r="B162" s="87" t="s">
        <v>364</v>
      </c>
      <c r="C162" s="52" t="s">
        <v>365</v>
      </c>
      <c r="D162" s="244">
        <v>1253</v>
      </c>
      <c r="E162" s="244">
        <v>2593.09</v>
      </c>
      <c r="F162" s="54">
        <f t="shared" si="31"/>
        <v>206.95051875498805</v>
      </c>
    </row>
    <row r="163" spans="1:6" ht="12.75" customHeight="1" x14ac:dyDescent="0.2">
      <c r="A163" s="55">
        <v>32</v>
      </c>
      <c r="B163" s="87" t="s">
        <v>366</v>
      </c>
      <c r="C163" s="52" t="s">
        <v>367</v>
      </c>
      <c r="D163" s="53">
        <f t="shared" ref="D163:E163" si="39">D164+D169+D177+D187+D188</f>
        <v>1443936</v>
      </c>
      <c r="E163" s="53">
        <f t="shared" si="39"/>
        <v>1979781.87</v>
      </c>
      <c r="F163" s="54">
        <f t="shared" si="31"/>
        <v>137.11008451898147</v>
      </c>
    </row>
    <row r="164" spans="1:6" ht="12.75" customHeight="1" x14ac:dyDescent="0.2">
      <c r="A164" s="55">
        <v>321</v>
      </c>
      <c r="B164" s="87" t="s">
        <v>368</v>
      </c>
      <c r="C164" s="52" t="s">
        <v>369</v>
      </c>
      <c r="D164" s="53">
        <f t="shared" ref="D164:E164" si="40">SUM(D165:D168)</f>
        <v>212184</v>
      </c>
      <c r="E164" s="53">
        <f t="shared" si="40"/>
        <v>457761.9</v>
      </c>
      <c r="F164" s="54">
        <f t="shared" si="31"/>
        <v>215.73818007012781</v>
      </c>
    </row>
    <row r="165" spans="1:6" ht="12.75" customHeight="1" x14ac:dyDescent="0.2">
      <c r="A165" s="55">
        <v>3211</v>
      </c>
      <c r="B165" s="87" t="s">
        <v>370</v>
      </c>
      <c r="C165" s="52" t="s">
        <v>371</v>
      </c>
      <c r="D165" s="244">
        <v>29730</v>
      </c>
      <c r="E165" s="244">
        <v>41780.449999999997</v>
      </c>
      <c r="F165" s="54">
        <f t="shared" si="31"/>
        <v>140.53296333669692</v>
      </c>
    </row>
    <row r="166" spans="1:6" ht="12.75" customHeight="1" x14ac:dyDescent="0.2">
      <c r="A166" s="55">
        <v>3212</v>
      </c>
      <c r="B166" s="87" t="s">
        <v>372</v>
      </c>
      <c r="C166" s="52" t="s">
        <v>373</v>
      </c>
      <c r="D166" s="244">
        <v>164899</v>
      </c>
      <c r="E166" s="244">
        <v>174881.6</v>
      </c>
      <c r="F166" s="54">
        <f t="shared" si="31"/>
        <v>106.05376624479229</v>
      </c>
    </row>
    <row r="167" spans="1:6" ht="12.75" customHeight="1" x14ac:dyDescent="0.2">
      <c r="A167" s="55">
        <v>3213</v>
      </c>
      <c r="B167" s="87" t="s">
        <v>374</v>
      </c>
      <c r="C167" s="52" t="s">
        <v>375</v>
      </c>
      <c r="D167" s="244">
        <v>8735</v>
      </c>
      <c r="E167" s="244">
        <v>240875.85</v>
      </c>
      <c r="F167" s="54">
        <f t="shared" si="31"/>
        <v>2757.5941614195767</v>
      </c>
    </row>
    <row r="168" spans="1:6" ht="12.75" customHeight="1" x14ac:dyDescent="0.2">
      <c r="A168" s="55">
        <v>3214</v>
      </c>
      <c r="B168" s="87" t="s">
        <v>376</v>
      </c>
      <c r="C168" s="52" t="s">
        <v>377</v>
      </c>
      <c r="D168" s="244">
        <v>8820</v>
      </c>
      <c r="E168" s="244">
        <v>224</v>
      </c>
      <c r="F168" s="54">
        <f t="shared" si="31"/>
        <v>2.5396825396825395</v>
      </c>
    </row>
    <row r="169" spans="1:6" ht="12.75" customHeight="1" x14ac:dyDescent="0.2">
      <c r="A169" s="55">
        <v>322</v>
      </c>
      <c r="B169" s="87" t="s">
        <v>378</v>
      </c>
      <c r="C169" s="52" t="s">
        <v>379</v>
      </c>
      <c r="D169" s="53">
        <f t="shared" ref="D169:E169" si="41">SUM(D170:D176)</f>
        <v>806091</v>
      </c>
      <c r="E169" s="53">
        <f t="shared" si="41"/>
        <v>792739.47</v>
      </c>
      <c r="F169" s="54">
        <f t="shared" si="31"/>
        <v>98.343669635314129</v>
      </c>
    </row>
    <row r="170" spans="1:6" ht="12.75" customHeight="1" x14ac:dyDescent="0.2">
      <c r="A170" s="55">
        <v>3221</v>
      </c>
      <c r="B170" s="87" t="s">
        <v>380</v>
      </c>
      <c r="C170" s="52" t="s">
        <v>381</v>
      </c>
      <c r="D170" s="244">
        <v>52497</v>
      </c>
      <c r="E170" s="244">
        <v>76232.679999999993</v>
      </c>
      <c r="F170" s="54">
        <f t="shared" si="31"/>
        <v>145.2134026706288</v>
      </c>
    </row>
    <row r="171" spans="1:6" ht="12.75" customHeight="1" x14ac:dyDescent="0.2">
      <c r="A171" s="55">
        <v>3222</v>
      </c>
      <c r="B171" s="87" t="s">
        <v>382</v>
      </c>
      <c r="C171" s="52" t="s">
        <v>383</v>
      </c>
      <c r="D171" s="244">
        <v>125279</v>
      </c>
      <c r="E171" s="244">
        <v>154113.35</v>
      </c>
      <c r="F171" s="54">
        <f t="shared" si="31"/>
        <v>123.01610804683946</v>
      </c>
    </row>
    <row r="172" spans="1:6" ht="12.75" customHeight="1" x14ac:dyDescent="0.2">
      <c r="A172" s="55">
        <v>3223</v>
      </c>
      <c r="B172" s="87" t="s">
        <v>384</v>
      </c>
      <c r="C172" s="52" t="s">
        <v>385</v>
      </c>
      <c r="D172" s="244">
        <v>604260</v>
      </c>
      <c r="E172" s="244">
        <v>541308.73</v>
      </c>
      <c r="F172" s="54">
        <f t="shared" si="31"/>
        <v>89.582088835931557</v>
      </c>
    </row>
    <row r="173" spans="1:6" ht="12.75" customHeight="1" x14ac:dyDescent="0.2">
      <c r="A173" s="55">
        <v>3224</v>
      </c>
      <c r="B173" s="87" t="s">
        <v>386</v>
      </c>
      <c r="C173" s="52" t="s">
        <v>387</v>
      </c>
      <c r="D173" s="244">
        <v>11867</v>
      </c>
      <c r="E173" s="244">
        <v>10747.6</v>
      </c>
      <c r="F173" s="54">
        <f t="shared" si="31"/>
        <v>90.567118901154458</v>
      </c>
    </row>
    <row r="174" spans="1:6" ht="12.75" customHeight="1" x14ac:dyDescent="0.2">
      <c r="A174" s="55">
        <v>3225</v>
      </c>
      <c r="B174" s="87" t="s">
        <v>388</v>
      </c>
      <c r="C174" s="52" t="s">
        <v>389</v>
      </c>
      <c r="D174" s="244">
        <v>6053</v>
      </c>
      <c r="E174" s="244">
        <v>8813.61</v>
      </c>
      <c r="F174" s="54">
        <f t="shared" si="31"/>
        <v>145.60730216421609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6135</v>
      </c>
      <c r="E176" s="244">
        <v>1523.5</v>
      </c>
      <c r="F176" s="54">
        <f t="shared" si="31"/>
        <v>24.832925835370823</v>
      </c>
    </row>
    <row r="177" spans="1:6" ht="12.75" customHeight="1" x14ac:dyDescent="0.2">
      <c r="A177" s="55">
        <v>323</v>
      </c>
      <c r="B177" s="87" t="s">
        <v>394</v>
      </c>
      <c r="C177" s="52" t="s">
        <v>395</v>
      </c>
      <c r="D177" s="53">
        <f t="shared" ref="D177:E177" si="42">SUM(D178:D186)</f>
        <v>308802</v>
      </c>
      <c r="E177" s="53">
        <f t="shared" si="42"/>
        <v>459193.68</v>
      </c>
      <c r="F177" s="54">
        <f t="shared" si="31"/>
        <v>148.70165348670022</v>
      </c>
    </row>
    <row r="178" spans="1:6" ht="12.75" customHeight="1" x14ac:dyDescent="0.2">
      <c r="A178" s="55">
        <v>3231</v>
      </c>
      <c r="B178" s="87" t="s">
        <v>396</v>
      </c>
      <c r="C178" s="52" t="s">
        <v>397</v>
      </c>
      <c r="D178" s="244">
        <v>43175</v>
      </c>
      <c r="E178" s="244">
        <v>61137.25</v>
      </c>
      <c r="F178" s="54">
        <f t="shared" si="31"/>
        <v>141.60335842501448</v>
      </c>
    </row>
    <row r="179" spans="1:6" ht="12.75" customHeight="1" x14ac:dyDescent="0.2">
      <c r="A179" s="55">
        <v>3232</v>
      </c>
      <c r="B179" s="87" t="s">
        <v>398</v>
      </c>
      <c r="C179" s="52" t="s">
        <v>399</v>
      </c>
      <c r="D179" s="244">
        <v>87735</v>
      </c>
      <c r="E179" s="244">
        <v>238914.54</v>
      </c>
      <c r="F179" s="54">
        <f t="shared" si="31"/>
        <v>272.31383142417508</v>
      </c>
    </row>
    <row r="180" spans="1:6" ht="12.75" customHeight="1" x14ac:dyDescent="0.2">
      <c r="A180" s="55">
        <v>3233</v>
      </c>
      <c r="B180" s="87" t="s">
        <v>400</v>
      </c>
      <c r="C180" s="52" t="s">
        <v>401</v>
      </c>
      <c r="D180" s="244">
        <v>5161</v>
      </c>
      <c r="E180" s="244">
        <v>5294.14</v>
      </c>
      <c r="F180" s="54">
        <f t="shared" si="31"/>
        <v>102.57973260995932</v>
      </c>
    </row>
    <row r="181" spans="1:6" ht="12.75" customHeight="1" x14ac:dyDescent="0.2">
      <c r="A181" s="55">
        <v>3234</v>
      </c>
      <c r="B181" s="87" t="s">
        <v>402</v>
      </c>
      <c r="C181" s="52" t="s">
        <v>403</v>
      </c>
      <c r="D181" s="244">
        <v>49987</v>
      </c>
      <c r="E181" s="244">
        <v>63494.239999999998</v>
      </c>
      <c r="F181" s="54">
        <f t="shared" si="31"/>
        <v>127.02150559145377</v>
      </c>
    </row>
    <row r="182" spans="1:6" ht="12.75" customHeight="1" x14ac:dyDescent="0.2">
      <c r="A182" s="55">
        <v>3235</v>
      </c>
      <c r="B182" s="87" t="s">
        <v>404</v>
      </c>
      <c r="C182" s="52" t="s">
        <v>405</v>
      </c>
      <c r="D182" s="244">
        <v>3217</v>
      </c>
      <c r="E182" s="244">
        <v>2585</v>
      </c>
      <c r="F182" s="54">
        <f t="shared" si="31"/>
        <v>80.354367423064971</v>
      </c>
    </row>
    <row r="183" spans="1:6" ht="12.75" customHeight="1" x14ac:dyDescent="0.2">
      <c r="A183" s="55">
        <v>3236</v>
      </c>
      <c r="B183" s="87" t="s">
        <v>406</v>
      </c>
      <c r="C183" s="52" t="s">
        <v>407</v>
      </c>
      <c r="D183" s="244">
        <v>23175</v>
      </c>
      <c r="E183" s="244">
        <v>20050</v>
      </c>
      <c r="F183" s="54">
        <f t="shared" si="31"/>
        <v>86.515641855447683</v>
      </c>
    </row>
    <row r="184" spans="1:6" ht="12.75" customHeight="1" x14ac:dyDescent="0.2">
      <c r="A184" s="55">
        <v>3237</v>
      </c>
      <c r="B184" s="87" t="s">
        <v>408</v>
      </c>
      <c r="C184" s="52" t="s">
        <v>409</v>
      </c>
      <c r="D184" s="244">
        <v>79296</v>
      </c>
      <c r="E184" s="244">
        <v>52577.599999999999</v>
      </c>
      <c r="F184" s="54">
        <f t="shared" si="31"/>
        <v>66.30548829701371</v>
      </c>
    </row>
    <row r="185" spans="1:6" ht="12.75" customHeight="1" x14ac:dyDescent="0.2">
      <c r="A185" s="55">
        <v>3238</v>
      </c>
      <c r="B185" s="87" t="s">
        <v>410</v>
      </c>
      <c r="C185" s="52" t="s">
        <v>411</v>
      </c>
      <c r="D185" s="244">
        <v>11044</v>
      </c>
      <c r="E185" s="244">
        <v>8018.42</v>
      </c>
      <c r="F185" s="54">
        <f t="shared" si="31"/>
        <v>72.604310032596885</v>
      </c>
    </row>
    <row r="186" spans="1:6" ht="12.75" customHeight="1" x14ac:dyDescent="0.2">
      <c r="A186" s="55">
        <v>3239</v>
      </c>
      <c r="B186" s="87" t="s">
        <v>412</v>
      </c>
      <c r="C186" s="52" t="s">
        <v>413</v>
      </c>
      <c r="D186" s="244">
        <v>6012</v>
      </c>
      <c r="E186" s="244">
        <v>7122.49</v>
      </c>
      <c r="F186" s="54">
        <f t="shared" si="31"/>
        <v>118.47122421823019</v>
      </c>
    </row>
    <row r="187" spans="1:6" ht="12.75" customHeight="1" x14ac:dyDescent="0.2">
      <c r="A187" s="55">
        <v>324</v>
      </c>
      <c r="B187" s="87" t="s">
        <v>414</v>
      </c>
      <c r="C187" s="52" t="s">
        <v>415</v>
      </c>
      <c r="D187" s="244">
        <v>23295</v>
      </c>
      <c r="E187" s="244">
        <v>122388.85</v>
      </c>
      <c r="F187" s="54">
        <f t="shared" si="31"/>
        <v>525.38677827860056</v>
      </c>
    </row>
    <row r="188" spans="1:6" ht="12.75" customHeight="1" x14ac:dyDescent="0.2">
      <c r="A188" s="55">
        <v>329</v>
      </c>
      <c r="B188" s="87" t="s">
        <v>416</v>
      </c>
      <c r="C188" s="52" t="s">
        <v>417</v>
      </c>
      <c r="D188" s="53">
        <f t="shared" ref="D188:E188" si="43">SUM(D189:D195)</f>
        <v>93564</v>
      </c>
      <c r="E188" s="53">
        <f t="shared" si="43"/>
        <v>147697.97</v>
      </c>
      <c r="F188" s="54">
        <f t="shared" si="31"/>
        <v>157.85769099226198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7267</v>
      </c>
      <c r="E190" s="244">
        <v>7267.09</v>
      </c>
      <c r="F190" s="54">
        <f t="shared" si="31"/>
        <v>100.00123847529929</v>
      </c>
    </row>
    <row r="191" spans="1:6" ht="12.75" customHeight="1" x14ac:dyDescent="0.2">
      <c r="A191" s="55">
        <v>3293</v>
      </c>
      <c r="B191" s="87" t="s">
        <v>422</v>
      </c>
      <c r="C191" s="52" t="s">
        <v>423</v>
      </c>
      <c r="D191" s="244">
        <v>1018</v>
      </c>
      <c r="E191" s="244">
        <v>1000.17</v>
      </c>
      <c r="F191" s="54">
        <f t="shared" si="31"/>
        <v>98.248526522593309</v>
      </c>
    </row>
    <row r="192" spans="1:6" ht="12.75" customHeight="1" x14ac:dyDescent="0.2">
      <c r="A192" s="55">
        <v>3294</v>
      </c>
      <c r="B192" s="87" t="s">
        <v>424</v>
      </c>
      <c r="C192" s="52" t="s">
        <v>425</v>
      </c>
      <c r="D192" s="244">
        <v>370</v>
      </c>
      <c r="E192" s="244">
        <v>370</v>
      </c>
      <c r="F192" s="54">
        <f t="shared" si="31"/>
        <v>100</v>
      </c>
    </row>
    <row r="193" spans="1:6" ht="12.75" customHeight="1" x14ac:dyDescent="0.2">
      <c r="A193" s="55">
        <v>3295</v>
      </c>
      <c r="B193" s="87" t="s">
        <v>426</v>
      </c>
      <c r="C193" s="52" t="s">
        <v>427</v>
      </c>
      <c r="D193" s="244">
        <v>31910</v>
      </c>
      <c r="E193" s="244">
        <v>35875</v>
      </c>
      <c r="F193" s="54">
        <f t="shared" si="31"/>
        <v>112.4255719210279</v>
      </c>
    </row>
    <row r="194" spans="1:6" ht="12.75" customHeight="1" x14ac:dyDescent="0.2">
      <c r="A194" s="55" t="s">
        <v>428</v>
      </c>
      <c r="B194" s="87" t="s">
        <v>429</v>
      </c>
      <c r="C194" s="52" t="s">
        <v>428</v>
      </c>
      <c r="D194" s="244">
        <v>29418</v>
      </c>
      <c r="E194" s="244">
        <v>59554.8</v>
      </c>
      <c r="F194" s="54">
        <f t="shared" si="31"/>
        <v>202.4434019987763</v>
      </c>
    </row>
    <row r="195" spans="1:6" ht="12.75" customHeight="1" x14ac:dyDescent="0.2">
      <c r="A195" s="55">
        <v>3299</v>
      </c>
      <c r="B195" s="87" t="s">
        <v>430</v>
      </c>
      <c r="C195" s="52" t="s">
        <v>431</v>
      </c>
      <c r="D195" s="244">
        <v>23581</v>
      </c>
      <c r="E195" s="244">
        <v>43630.91</v>
      </c>
      <c r="F195" s="54">
        <f t="shared" si="31"/>
        <v>185.0256986556974</v>
      </c>
    </row>
    <row r="196" spans="1:6" ht="12.75" customHeight="1" x14ac:dyDescent="0.2">
      <c r="A196" s="55">
        <v>34</v>
      </c>
      <c r="B196" s="234" t="s">
        <v>432</v>
      </c>
      <c r="C196" s="52" t="s">
        <v>433</v>
      </c>
      <c r="D196" s="53">
        <f t="shared" ref="D196:E196" si="44">D197+D202+D210</f>
        <v>26723</v>
      </c>
      <c r="E196" s="53">
        <f t="shared" si="44"/>
        <v>60112.229999999996</v>
      </c>
      <c r="F196" s="54">
        <f t="shared" si="31"/>
        <v>224.94566478314559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26723</v>
      </c>
      <c r="E210" s="53">
        <f t="shared" si="47"/>
        <v>60112.229999999996</v>
      </c>
      <c r="F210" s="54">
        <f t="shared" si="31"/>
        <v>224.94566478314559</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v>221.6</v>
      </c>
      <c r="F212" s="54" t="str">
        <f t="shared" si="31"/>
        <v>-</v>
      </c>
    </row>
    <row r="213" spans="1:6" ht="12.75" customHeight="1" x14ac:dyDescent="0.2">
      <c r="A213" s="55">
        <v>3433</v>
      </c>
      <c r="B213" s="87" t="s">
        <v>466</v>
      </c>
      <c r="C213" s="52" t="s">
        <v>467</v>
      </c>
      <c r="D213" s="244">
        <v>26723</v>
      </c>
      <c r="E213" s="244">
        <v>59890.63</v>
      </c>
      <c r="F213" s="54">
        <f t="shared" si="31"/>
        <v>224.11641656999586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100</v>
      </c>
      <c r="E264" s="53">
        <f t="shared" si="70"/>
        <v>0</v>
      </c>
      <c r="F264" s="54">
        <f t="shared" si="69"/>
        <v>0</v>
      </c>
    </row>
    <row r="265" spans="1:6" ht="12.75" customHeight="1" x14ac:dyDescent="0.2">
      <c r="A265" s="55">
        <v>3811</v>
      </c>
      <c r="B265" s="87" t="s">
        <v>566</v>
      </c>
      <c r="C265" s="52" t="s">
        <v>567</v>
      </c>
      <c r="D265" s="244">
        <v>100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10031807</v>
      </c>
      <c r="E289" s="53">
        <f t="shared" si="79"/>
        <v>10944477.530000001</v>
      </c>
      <c r="F289" s="54">
        <f t="shared" si="76"/>
        <v>109.09776802922944</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36334</v>
      </c>
      <c r="E291" s="53">
        <f>IF(E289&gt;=E6,E289-E6,0)</f>
        <v>293498.92000000179</v>
      </c>
      <c r="F291" s="54">
        <f t="shared" si="76"/>
        <v>807.78037100237191</v>
      </c>
    </row>
    <row r="292" spans="1:6" ht="12.75" customHeight="1" x14ac:dyDescent="0.2">
      <c r="A292" s="55">
        <v>92211</v>
      </c>
      <c r="B292" s="87" t="s">
        <v>620</v>
      </c>
      <c r="C292" s="52" t="s">
        <v>621</v>
      </c>
      <c r="D292" s="244">
        <v>939593</v>
      </c>
      <c r="E292" s="244">
        <v>803824.89</v>
      </c>
      <c r="F292" s="54">
        <f t="shared" si="76"/>
        <v>85.550327641861955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1925</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1925</v>
      </c>
      <c r="E311" s="53">
        <f t="shared" si="85"/>
        <v>0</v>
      </c>
      <c r="F311" s="54">
        <f t="shared" si="81"/>
        <v>0</v>
      </c>
    </row>
    <row r="312" spans="1:6" ht="12.75" customHeight="1" x14ac:dyDescent="0.2">
      <c r="A312" s="55">
        <v>721</v>
      </c>
      <c r="B312" s="87" t="s">
        <v>659</v>
      </c>
      <c r="C312" s="52" t="s">
        <v>660</v>
      </c>
      <c r="D312" s="53">
        <f t="shared" ref="D312:E312" si="86">SUM(D313:D316)</f>
        <v>1925</v>
      </c>
      <c r="E312" s="53">
        <f t="shared" si="86"/>
        <v>0</v>
      </c>
      <c r="F312" s="54">
        <f t="shared" si="81"/>
        <v>0</v>
      </c>
    </row>
    <row r="313" spans="1:6" ht="12.75" customHeight="1" x14ac:dyDescent="0.2">
      <c r="A313" s="55">
        <v>7211</v>
      </c>
      <c r="B313" s="87" t="s">
        <v>661</v>
      </c>
      <c r="C313" s="52" t="s">
        <v>662</v>
      </c>
      <c r="D313" s="244">
        <v>1925</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101359</v>
      </c>
      <c r="E350" s="53">
        <f t="shared" si="95"/>
        <v>65501.26</v>
      </c>
      <c r="F350" s="54">
        <f t="shared" si="81"/>
        <v>64.623032981777641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101359</v>
      </c>
      <c r="E363" s="53">
        <f t="shared" si="99"/>
        <v>65501.26</v>
      </c>
      <c r="F363" s="54">
        <f t="shared" si="81"/>
        <v>64.623032981777641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89504</v>
      </c>
      <c r="E369" s="53">
        <f t="shared" si="101"/>
        <v>53042.65</v>
      </c>
      <c r="F369" s="54">
        <f t="shared" si="81"/>
        <v>59.262882105827671</v>
      </c>
    </row>
    <row r="370" spans="1:6" ht="12.75" customHeight="1" x14ac:dyDescent="0.2">
      <c r="A370" s="55">
        <v>4221</v>
      </c>
      <c r="B370" s="87" t="s">
        <v>671</v>
      </c>
      <c r="C370" s="52" t="s">
        <v>763</v>
      </c>
      <c r="D370" s="244">
        <v>74865</v>
      </c>
      <c r="E370" s="244">
        <v>45535.85</v>
      </c>
      <c r="F370" s="54">
        <f t="shared" si="81"/>
        <v>60.823949776263944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14639</v>
      </c>
      <c r="E376" s="244">
        <v>7506.8</v>
      </c>
      <c r="F376" s="54">
        <f t="shared" si="81"/>
        <v>51.279458979438488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11855</v>
      </c>
      <c r="E383" s="53">
        <f t="shared" si="103"/>
        <v>12458.61</v>
      </c>
      <c r="F383" s="54">
        <f t="shared" si="81"/>
        <v>105.09160691691271</v>
      </c>
    </row>
    <row r="384" spans="1:6" ht="12.75" customHeight="1" x14ac:dyDescent="0.2">
      <c r="A384" s="55">
        <v>4241</v>
      </c>
      <c r="B384" s="87" t="s">
        <v>780</v>
      </c>
      <c r="C384" s="52" t="s">
        <v>781</v>
      </c>
      <c r="D384" s="244">
        <v>11855</v>
      </c>
      <c r="E384" s="244">
        <v>12458.61</v>
      </c>
      <c r="F384" s="54">
        <f t="shared" si="81"/>
        <v>105.09160691691271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99434</v>
      </c>
      <c r="E408" s="53">
        <f t="shared" si="111"/>
        <v>65501.26</v>
      </c>
      <c r="F408" s="54">
        <f t="shared" si="81"/>
        <v>65.874107448156565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7749</v>
      </c>
      <c r="E411" s="244">
        <v>7749</v>
      </c>
      <c r="F411" s="54">
        <f t="shared" si="81"/>
        <v>100</v>
      </c>
    </row>
    <row r="412" spans="1:6" ht="12.75" customHeight="1" x14ac:dyDescent="0.2">
      <c r="A412" s="55" t="s">
        <v>605</v>
      </c>
      <c r="B412" s="87" t="s">
        <v>826</v>
      </c>
      <c r="C412" s="52" t="s">
        <v>827</v>
      </c>
      <c r="D412" s="53">
        <f>D6+D298</f>
        <v>9997398</v>
      </c>
      <c r="E412" s="53">
        <f>E6+E298</f>
        <v>10650978.609999999</v>
      </c>
      <c r="F412" s="54">
        <f t="shared" si="81"/>
        <v>106.53750715936286</v>
      </c>
    </row>
    <row r="413" spans="1:6" ht="12.75" customHeight="1" x14ac:dyDescent="0.2">
      <c r="A413" s="55" t="s">
        <v>605</v>
      </c>
      <c r="B413" s="87" t="s">
        <v>828</v>
      </c>
      <c r="C413" s="52" t="s">
        <v>829</v>
      </c>
      <c r="D413" s="53">
        <f t="shared" ref="D413:E413" si="112">D289+D350</f>
        <v>10133166</v>
      </c>
      <c r="E413" s="53">
        <f t="shared" si="112"/>
        <v>11009978.790000001</v>
      </c>
      <c r="F413" s="54">
        <f t="shared" si="81"/>
        <v>108.65290068276788</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135768</v>
      </c>
      <c r="E415" s="53">
        <f t="shared" si="114"/>
        <v>359000.18000000156</v>
      </c>
      <c r="F415" s="54">
        <f t="shared" si="81"/>
        <v>264.42179305874845</v>
      </c>
    </row>
    <row r="416" spans="1:6" ht="12.75" customHeight="1" x14ac:dyDescent="0.2">
      <c r="A416" s="62" t="s">
        <v>834</v>
      </c>
      <c r="B416" s="234" t="s">
        <v>835</v>
      </c>
      <c r="C416" s="63" t="s">
        <v>836</v>
      </c>
      <c r="D416" s="53">
        <f t="shared" ref="D416:E416" si="115">IF(D292-D293+D409-D410&gt;=0,D292-D293+D409-D410,0)</f>
        <v>939593</v>
      </c>
      <c r="E416" s="53">
        <f t="shared" si="115"/>
        <v>803824.89</v>
      </c>
      <c r="F416" s="54">
        <f t="shared" si="81"/>
        <v>85.550327641861955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7749</v>
      </c>
      <c r="E418" s="64">
        <f t="shared" si="117"/>
        <v>7749</v>
      </c>
      <c r="F418" s="59">
        <f t="shared" si="81"/>
        <v>100</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9997398</v>
      </c>
      <c r="E639" s="53">
        <f t="shared" si="180"/>
        <v>10650978.609999999</v>
      </c>
      <c r="F639" s="54">
        <f t="shared" si="119"/>
        <v>106.53750715936286</v>
      </c>
    </row>
    <row r="640" spans="1:6" ht="12.75" customHeight="1" x14ac:dyDescent="0.2">
      <c r="A640" s="55" t="s">
        <v>605</v>
      </c>
      <c r="B640" s="87" t="s">
        <v>1274</v>
      </c>
      <c r="C640" s="52" t="s">
        <v>1275</v>
      </c>
      <c r="D640" s="53">
        <f t="shared" ref="D640:E640" si="181">D413+D528</f>
        <v>10133166</v>
      </c>
      <c r="E640" s="53">
        <f t="shared" si="181"/>
        <v>11009978.790000001</v>
      </c>
      <c r="F640" s="54">
        <f t="shared" si="119"/>
        <v>108.65290068276788</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135768</v>
      </c>
      <c r="E642" s="53">
        <f t="shared" si="183"/>
        <v>359000.18000000156</v>
      </c>
      <c r="F642" s="54">
        <f t="shared" si="119"/>
        <v>264.42179305874845</v>
      </c>
    </row>
    <row r="643" spans="1:6" ht="22.8" x14ac:dyDescent="0.2">
      <c r="A643" s="62" t="s">
        <v>1280</v>
      </c>
      <c r="B643" s="87" t="s">
        <v>1281</v>
      </c>
      <c r="C643" s="63" t="s">
        <v>1280</v>
      </c>
      <c r="D643" s="53">
        <f t="shared" ref="D643:E643" si="184">IF(D416-D417+D637-D638&gt;=0,D416-D417+D637-D638,0)</f>
        <v>939593</v>
      </c>
      <c r="E643" s="53">
        <f t="shared" si="184"/>
        <v>803824.89</v>
      </c>
      <c r="F643" s="54">
        <f t="shared" si="119"/>
        <v>85.550327641861955</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803825</v>
      </c>
      <c r="E645" s="53">
        <f t="shared" si="186"/>
        <v>444824.70999999845</v>
      </c>
      <c r="F645" s="54">
        <f t="shared" si="119"/>
        <v>55.338501539514006</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688417</v>
      </c>
      <c r="E647" s="245">
        <v>765772.75</v>
      </c>
      <c r="F647" s="59">
        <f t="shared" si="119"/>
        <v>111.23675766287002</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0</v>
      </c>
      <c r="E650" s="244">
        <v>0</v>
      </c>
      <c r="F650" s="54" t="str">
        <f t="shared" si="188"/>
        <v>-</v>
      </c>
    </row>
    <row r="651" spans="1:6" ht="12.75" customHeight="1" x14ac:dyDescent="0.2">
      <c r="A651" s="55" t="s">
        <v>1295</v>
      </c>
      <c r="B651" s="87" t="s">
        <v>1296</v>
      </c>
      <c r="C651" s="52" t="s">
        <v>1295</v>
      </c>
      <c r="D651" s="244">
        <v>0</v>
      </c>
      <c r="E651" s="244">
        <v>0</v>
      </c>
      <c r="F651" s="54" t="str">
        <f t="shared" si="188"/>
        <v>-</v>
      </c>
    </row>
    <row r="652" spans="1:6" ht="22.8" x14ac:dyDescent="0.2">
      <c r="A652" s="55">
        <v>11</v>
      </c>
      <c r="B652" s="87" t="s">
        <v>1297</v>
      </c>
      <c r="C652" s="52" t="s">
        <v>1298</v>
      </c>
      <c r="D652" s="53">
        <f t="shared" ref="D652:E652" si="189">+D649+D650-D651</f>
        <v>0</v>
      </c>
      <c r="E652" s="53">
        <f t="shared" si="189"/>
        <v>0</v>
      </c>
      <c r="F652" s="54" t="str">
        <f t="shared" si="188"/>
        <v>-</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71</v>
      </c>
      <c r="E654" s="266">
        <v>67</v>
      </c>
      <c r="F654" s="54">
        <f t="shared" si="188"/>
        <v>94.366197183098592</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56</v>
      </c>
      <c r="E656" s="266">
        <v>56</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8545347</v>
      </c>
      <c r="E675" s="244">
        <v>9066914.7400000002</v>
      </c>
      <c r="F675" s="54">
        <f t="shared" si="188"/>
        <v>106.10352909015866</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v>16575</v>
      </c>
      <c r="E677" s="244">
        <v>12005</v>
      </c>
      <c r="F677" s="54">
        <f t="shared" si="188"/>
        <v>72.428355957767721</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53158</v>
      </c>
      <c r="E694" s="244">
        <v>128563.86</v>
      </c>
      <c r="F694" s="54">
        <f t="shared" si="188"/>
        <v>241.85232702509501</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11400</v>
      </c>
      <c r="E710" s="244">
        <v>8610</v>
      </c>
      <c r="F710" s="54">
        <f t="shared" si="188"/>
        <v>75.526315789473685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44355</v>
      </c>
      <c r="E716" s="244">
        <v>16603.13</v>
      </c>
      <c r="F716" s="54">
        <f t="shared" si="188"/>
        <v>37.432375154999434</v>
      </c>
    </row>
    <row r="717" spans="1:6" ht="12.75" customHeight="1" x14ac:dyDescent="0.2">
      <c r="A717" s="55">
        <v>31215</v>
      </c>
      <c r="B717" s="87" t="s">
        <v>1410</v>
      </c>
      <c r="C717" s="52" t="s">
        <v>1411</v>
      </c>
      <c r="D717" s="244">
        <v>36253</v>
      </c>
      <c r="E717" s="244">
        <v>14493.82</v>
      </c>
      <c r="F717" s="54">
        <f t="shared" si="188"/>
        <v>39.979643064022284</v>
      </c>
    </row>
    <row r="718" spans="1:6" ht="12.75" customHeight="1" x14ac:dyDescent="0.2">
      <c r="A718" s="55">
        <v>32121</v>
      </c>
      <c r="B718" s="87" t="s">
        <v>1412</v>
      </c>
      <c r="C718" s="52" t="s">
        <v>1413</v>
      </c>
      <c r="D718" s="244">
        <v>164898</v>
      </c>
      <c r="E718" s="244">
        <v>174881.6</v>
      </c>
      <c r="F718" s="54">
        <f t="shared" si="188"/>
        <v>106.05440939247292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11225</v>
      </c>
      <c r="E720" s="244">
        <v>12450</v>
      </c>
      <c r="F720" s="54">
        <f t="shared" si="188"/>
        <v>110.91314031180401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38421</v>
      </c>
      <c r="E722" s="244">
        <v>26140.1</v>
      </c>
      <c r="F722" s="54">
        <f t="shared" si="188"/>
        <v>68.035969912287555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7267</v>
      </c>
      <c r="E726" s="244">
        <v>7267.09</v>
      </c>
      <c r="F726" s="54">
        <f t="shared" si="190"/>
        <v>100.00123847529929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100</v>
      </c>
      <c r="E829" s="244"/>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1" sqref="E1"/>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49</v>
      </c>
      <c r="B3" s="302" t="s">
        <v>41</v>
      </c>
      <c r="C3" s="303" t="s">
        <v>42</v>
      </c>
      <c r="D3" s="304" t="s">
        <v>1963</v>
      </c>
      <c r="E3" s="302" t="s">
        <v>1964</v>
      </c>
      <c r="F3" s="305" t="s">
        <v>52</v>
      </c>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9043837</v>
      </c>
      <c r="E6" s="231">
        <f t="shared" si="0"/>
        <v>8556588.1400000006</v>
      </c>
      <c r="F6" s="232">
        <f t="shared" ref="F6:F260" si="1">IF(D6&gt;0,IF(E6/D6&gt;=100,"&gt;&gt;100",E6/D6*100),"-")</f>
        <v>94.61236574697223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7333105</v>
      </c>
      <c r="E7" s="106">
        <f t="shared" si="2"/>
        <v>7129775.5500000007</v>
      </c>
      <c r="F7" s="95">
        <f t="shared" si="1"/>
        <v>97.227239348134248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2257195</v>
      </c>
      <c r="E8" s="106">
        <f>E9+E10-E11</f>
        <v>2257195.17</v>
      </c>
      <c r="F8" s="95">
        <f t="shared" si="1"/>
        <v>100.00000753147158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2131549</v>
      </c>
      <c r="E9" s="249">
        <v>2131548.71</v>
      </c>
      <c r="F9" s="95">
        <f t="shared" si="1"/>
        <v>99.999986394870589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131970</v>
      </c>
      <c r="E10" s="249">
        <v>131970.41</v>
      </c>
      <c r="F10" s="95">
        <f t="shared" si="1"/>
        <v>100.00031067666895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6324</v>
      </c>
      <c r="E11" s="249">
        <v>6323.95</v>
      </c>
      <c r="F11" s="95">
        <f t="shared" si="1"/>
        <v>99.999209361163821</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5075910</v>
      </c>
      <c r="E12" s="106">
        <f t="shared" si="3"/>
        <v>4872580.3800000008</v>
      </c>
      <c r="F12" s="95">
        <f t="shared" si="1"/>
        <v>95.99422330183161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4691857</v>
      </c>
      <c r="E13" s="106">
        <f t="shared" si="4"/>
        <v>4550237.2100000009</v>
      </c>
      <c r="F13" s="95">
        <f t="shared" si="1"/>
        <v>96.981583411429654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72175</v>
      </c>
      <c r="E14" s="249">
        <v>72174.64</v>
      </c>
      <c r="F14" s="95">
        <f t="shared" si="1"/>
        <v>99.99950121233114</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11391233</v>
      </c>
      <c r="E15" s="249">
        <v>11294491.66</v>
      </c>
      <c r="F15" s="95">
        <f t="shared" si="1"/>
        <v>99.150738642603486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6771551</v>
      </c>
      <c r="E18" s="249">
        <v>6816429.0899999999</v>
      </c>
      <c r="F18" s="95">
        <f t="shared" si="1"/>
        <v>100.66274462084093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350040</v>
      </c>
      <c r="E19" s="106">
        <f t="shared" si="5"/>
        <v>285496.42000000039</v>
      </c>
      <c r="F19" s="95">
        <f t="shared" si="1"/>
        <v>81.561084447491822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1269186</v>
      </c>
      <c r="E20" s="249">
        <v>1267959.78</v>
      </c>
      <c r="F20" s="95">
        <f t="shared" si="1"/>
        <v>99.903385319409452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30551</v>
      </c>
      <c r="E21" s="249">
        <v>28233.85</v>
      </c>
      <c r="F21" s="95">
        <f t="shared" si="1"/>
        <v>92.415469215410297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21034</v>
      </c>
      <c r="E22" s="249">
        <v>21034.02</v>
      </c>
      <c r="F22" s="95">
        <f t="shared" si="1"/>
        <v>100.00009508414946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537467</v>
      </c>
      <c r="E23" s="249">
        <v>537467.09</v>
      </c>
      <c r="F23" s="95">
        <f t="shared" si="1"/>
        <v>100.00001674521413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43347</v>
      </c>
      <c r="E25" s="249">
        <v>43347.46</v>
      </c>
      <c r="F25" s="95">
        <f t="shared" si="1"/>
        <v>100.00106120377419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553483</v>
      </c>
      <c r="E26" s="249">
        <v>548737.31000000006</v>
      </c>
      <c r="F26" s="95">
        <f t="shared" si="1"/>
        <v>99.14257709812226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2105028</v>
      </c>
      <c r="E28" s="249">
        <v>2161283.09</v>
      </c>
      <c r="F28" s="95">
        <f t="shared" si="1"/>
        <v>102.67241528378719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34013</v>
      </c>
      <c r="E35" s="106">
        <f t="shared" si="7"/>
        <v>36846.75</v>
      </c>
      <c r="F35" s="95">
        <f t="shared" si="1"/>
        <v>108.33137329844472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237072</v>
      </c>
      <c r="E36" s="249">
        <v>249530.64</v>
      </c>
      <c r="F36" s="95">
        <f t="shared" si="1"/>
        <v>105.25521360599312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52</v>
      </c>
      <c r="E37" s="249">
        <v>51.96</v>
      </c>
      <c r="F37" s="95">
        <f t="shared" si="1"/>
        <v>99.92307692307692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203111</v>
      </c>
      <c r="E40" s="249">
        <v>212735.85</v>
      </c>
      <c r="F40" s="95">
        <f t="shared" si="1"/>
        <v>104.73871429907784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11796</v>
      </c>
      <c r="E47" s="249">
        <v>11796</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11796</v>
      </c>
      <c r="E50" s="249">
        <v>11796</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414161</v>
      </c>
      <c r="E54" s="249">
        <v>409295.32</v>
      </c>
      <c r="F54" s="95">
        <f t="shared" si="1"/>
        <v>98.82517185345796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414161</v>
      </c>
      <c r="E55" s="249">
        <v>409295.32</v>
      </c>
      <c r="F55" s="95">
        <f t="shared" si="1"/>
        <v>98.82517185345796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1710732</v>
      </c>
      <c r="E68" s="106">
        <f t="shared" si="13"/>
        <v>1426812.59</v>
      </c>
      <c r="F68" s="95">
        <f t="shared" si="1"/>
        <v>83.403630141950941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111614</v>
      </c>
      <c r="E78" s="106">
        <f>E79+SUM(E82:E84)-E85+E86</f>
        <v>95188.44</v>
      </c>
      <c r="F78" s="95">
        <f t="shared" si="1"/>
        <v>85.283602415467598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86.1</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111614</v>
      </c>
      <c r="E86" s="249">
        <v>95102.34</v>
      </c>
      <c r="F86" s="95">
        <f t="shared" si="1"/>
        <v>85.206461555002051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902952</v>
      </c>
      <c r="E146" s="106">
        <f t="shared" si="26"/>
        <v>558102.41</v>
      </c>
      <c r="F146" s="95">
        <f t="shared" si="1"/>
        <v>61.808646528276142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902952</v>
      </c>
      <c r="E161" s="249">
        <v>558102.41</v>
      </c>
      <c r="F161" s="95">
        <f t="shared" si="1"/>
        <v>61.808646528276142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7749</v>
      </c>
      <c r="E164" s="106">
        <f t="shared" si="28"/>
        <v>7748.99</v>
      </c>
      <c r="F164" s="95">
        <f t="shared" si="1"/>
        <v>99.999870951090458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7749</v>
      </c>
      <c r="E166" s="249">
        <v>7748.99</v>
      </c>
      <c r="F166" s="95">
        <f t="shared" si="1"/>
        <v>99.999870951090458</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688417</v>
      </c>
      <c r="E170" s="106">
        <f t="shared" si="29"/>
        <v>765772.75</v>
      </c>
      <c r="F170" s="95">
        <f t="shared" si="1"/>
        <v>111.23675766287002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688417</v>
      </c>
      <c r="E173" s="249">
        <v>765772.75</v>
      </c>
      <c r="F173" s="95">
        <f t="shared" si="1"/>
        <v>111.23675766287002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9043837</v>
      </c>
      <c r="E175" s="106">
        <f t="shared" si="30"/>
        <v>8556588.1400000006</v>
      </c>
      <c r="F175" s="95">
        <f t="shared" si="1"/>
        <v>94.61236574697223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899158</v>
      </c>
      <c r="E176" s="106">
        <f t="shared" si="31"/>
        <v>974238.89</v>
      </c>
      <c r="F176" s="95">
        <f t="shared" si="1"/>
        <v>108.35013312454539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899158</v>
      </c>
      <c r="E177" s="106">
        <f t="shared" si="32"/>
        <v>974238.89</v>
      </c>
      <c r="F177" s="95">
        <f t="shared" si="1"/>
        <v>108.35013312454539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696721</v>
      </c>
      <c r="E178" s="249">
        <v>770826.89</v>
      </c>
      <c r="F178" s="95">
        <f t="shared" si="1"/>
        <v>110.63637955508734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97618</v>
      </c>
      <c r="E179" s="249">
        <v>114215.22</v>
      </c>
      <c r="F179" s="95">
        <f t="shared" si="1"/>
        <v>117.00221270667295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104819</v>
      </c>
      <c r="E188" s="249">
        <v>89196.78</v>
      </c>
      <c r="F188" s="95">
        <f t="shared" si="1"/>
        <v>85.096003587135911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8144679</v>
      </c>
      <c r="E237" s="106">
        <f t="shared" si="41"/>
        <v>7582349.25</v>
      </c>
      <c r="F237" s="95">
        <f t="shared" si="1"/>
        <v>93.095740789784358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7333105</v>
      </c>
      <c r="E238" s="106">
        <f t="shared" si="42"/>
        <v>7129775.5499999998</v>
      </c>
      <c r="F238" s="95">
        <f t="shared" si="1"/>
        <v>97.227239348134248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7333105</v>
      </c>
      <c r="E239" s="106">
        <f t="shared" si="43"/>
        <v>7129775.5499999998</v>
      </c>
      <c r="F239" s="95">
        <f t="shared" si="1"/>
        <v>97.227239348134248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7207459</v>
      </c>
      <c r="E240" s="249">
        <v>7004129.0899999999</v>
      </c>
      <c r="F240" s="95">
        <f t="shared" si="1"/>
        <v>97.178896057542602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125646</v>
      </c>
      <c r="E241" s="249">
        <v>125646.46</v>
      </c>
      <c r="F241" s="95">
        <f t="shared" si="1"/>
        <v>100.00036610795411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803825</v>
      </c>
      <c r="E245" s="106">
        <f t="shared" si="45"/>
        <v>444824.71</v>
      </c>
      <c r="F245" s="95">
        <f t="shared" si="1"/>
        <v>55.338501539514198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814195</v>
      </c>
      <c r="E246" s="106">
        <f t="shared" si="46"/>
        <v>487148.59</v>
      </c>
      <c r="F246" s="95">
        <f t="shared" si="1"/>
        <v>59.831930925638211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814195</v>
      </c>
      <c r="E247" s="249">
        <v>487148.59</v>
      </c>
      <c r="F247" s="95">
        <f t="shared" si="1"/>
        <v>59.831930925638211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10370</v>
      </c>
      <c r="E250" s="106">
        <f t="shared" si="47"/>
        <v>42323.88</v>
      </c>
      <c r="F250" s="95">
        <f t="shared" si="1"/>
        <v>408.13770491803274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10370</v>
      </c>
      <c r="E252" s="249">
        <v>42323.88</v>
      </c>
      <c r="F252" s="95">
        <f t="shared" si="1"/>
        <v>408.13770491803274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7749</v>
      </c>
      <c r="E256" s="249">
        <v>7748.99</v>
      </c>
      <c r="F256" s="95">
        <f t="shared" si="1"/>
        <v>99.999870951090458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5598843</v>
      </c>
      <c r="E259" s="106">
        <f t="shared" si="49"/>
        <v>5437308.3300000001</v>
      </c>
      <c r="F259" s="95">
        <f t="shared" si="1"/>
        <v>97.114856230117539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5598843</v>
      </c>
      <c r="E260" s="250">
        <v>5437308.3300000001</v>
      </c>
      <c r="F260" s="99">
        <f t="shared" si="1"/>
        <v>97.114856230117539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902952</v>
      </c>
      <c r="E265" s="249">
        <v>558102.41</v>
      </c>
      <c r="F265" s="95">
        <f t="shared" si="50"/>
        <v>61.808646528276142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7749</v>
      </c>
      <c r="E267" s="249">
        <v>7748.99</v>
      </c>
      <c r="F267" s="95">
        <f t="shared" si="50"/>
        <v>99.999870951090458</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902952</v>
      </c>
      <c r="E286" s="249">
        <v>558102.41</v>
      </c>
      <c r="F286" s="95">
        <f t="shared" si="50"/>
        <v>61.808646528276142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9781.5</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899158</v>
      </c>
      <c r="E288" s="249">
        <v>964457.39</v>
      </c>
      <c r="F288" s="95">
        <f t="shared" si="50"/>
        <v>107.26228204609201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5" workbookViewId="0">
      <selection activeCell="E121" sqref="E121"/>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10133166</v>
      </c>
      <c r="E114" s="83">
        <f t="shared" si="22"/>
        <v>11009978.789999999</v>
      </c>
      <c r="F114" s="65">
        <f t="shared" si="1"/>
        <v>108.65290068276785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10133166</v>
      </c>
      <c r="E118" s="83">
        <f t="shared" si="24"/>
        <v>11009978.789999999</v>
      </c>
      <c r="F118" s="65">
        <f t="shared" si="1"/>
        <v>108.65290068276785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10133166</v>
      </c>
      <c r="E120" s="251">
        <v>11009978.789999999</v>
      </c>
      <c r="F120" s="65">
        <f t="shared" si="1"/>
        <v>108.65290068276785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10133166</v>
      </c>
      <c r="E141" s="108">
        <f t="shared" si="28"/>
        <v>11009978.789999999</v>
      </c>
      <c r="F141" s="84">
        <f t="shared" si="1"/>
        <v>108.65290068276785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9" sqref="D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62" sqref="D6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7">
        <v>899158.37</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11505050.18</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11439548.92</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8">
        <v>9039746.2300000004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8">
        <v>1995253.08</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8">
        <v>56740.52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8">
        <v>347809.09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8">
        <v>65501.26</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11429969.66</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11364468.4</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8">
        <v>8965640.5800000001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8">
        <v>1978655.57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8">
        <v>56740.52</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8">
        <v>363431.73</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8">
        <v>65501.26</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974238.88999999873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9781.5</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9781.5</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9781.5</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8">
        <v>9781.5</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964457.39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8">
        <v>964457.39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8"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17675</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3298</v>
      </c>
      <c r="B1" s="385"/>
      <c r="C1" s="385"/>
    </row>
    <row r="2" spans="1:17" ht="33" customHeight="1" x14ac:dyDescent="0.25">
      <c r="A2" s="386" t="s">
        <v>3299</v>
      </c>
      <c r="B2" s="387"/>
      <c r="C2" s="378"/>
      <c r="D2" s="4"/>
      <c r="E2" s="4"/>
      <c r="F2" s="4"/>
      <c r="G2" s="4"/>
      <c r="H2" s="4"/>
      <c r="I2" s="4"/>
      <c r="J2" s="4"/>
      <c r="K2" s="4"/>
      <c r="L2" s="4"/>
      <c r="M2" s="4"/>
      <c r="N2" s="4"/>
      <c r="O2" s="4"/>
      <c r="P2" s="4"/>
      <c r="Q2" s="4"/>
    </row>
    <row r="3" spans="1:17" ht="18.75" customHeight="1" x14ac:dyDescent="0.25">
      <c r="A3" s="42" t="s">
        <v>3300</v>
      </c>
      <c r="B3" s="388" t="s">
        <v>3301</v>
      </c>
      <c r="C3" s="378"/>
      <c r="D3" s="4"/>
      <c r="E3" s="4"/>
      <c r="F3" s="4"/>
      <c r="G3" s="4"/>
      <c r="H3" s="4"/>
      <c r="I3" s="4"/>
      <c r="J3" s="4"/>
      <c r="K3" s="4"/>
      <c r="L3" s="4"/>
      <c r="M3" s="4"/>
      <c r="N3" s="4"/>
      <c r="O3" s="4"/>
      <c r="P3" s="4"/>
      <c r="Q3" s="4"/>
    </row>
    <row r="4" spans="1:17" ht="37.5" hidden="1" customHeight="1" x14ac:dyDescent="0.25">
      <c r="A4" s="43" t="s">
        <v>3302</v>
      </c>
      <c r="B4" s="382" t="s">
        <v>3303</v>
      </c>
      <c r="C4" s="378"/>
      <c r="D4" s="4"/>
      <c r="E4" s="4"/>
      <c r="F4" s="4"/>
      <c r="G4" s="4"/>
      <c r="H4" s="4"/>
      <c r="I4" s="4"/>
      <c r="J4" s="4"/>
      <c r="K4" s="4"/>
      <c r="L4" s="4"/>
      <c r="M4" s="4"/>
      <c r="N4" s="4"/>
      <c r="O4" s="4"/>
      <c r="P4" s="4"/>
      <c r="Q4" s="4"/>
    </row>
    <row r="5" spans="1:17" ht="48" hidden="1" customHeight="1" x14ac:dyDescent="0.25">
      <c r="A5" s="43" t="s">
        <v>3302</v>
      </c>
      <c r="B5" s="382" t="s">
        <v>3304</v>
      </c>
      <c r="C5" s="378"/>
      <c r="D5" s="4"/>
      <c r="E5" s="4"/>
      <c r="F5" s="4"/>
      <c r="G5" s="4"/>
      <c r="H5" s="4"/>
      <c r="I5" s="4"/>
      <c r="J5" s="4"/>
      <c r="K5" s="4"/>
      <c r="L5" s="4"/>
      <c r="M5" s="4"/>
      <c r="N5" s="4"/>
      <c r="O5" s="4"/>
      <c r="P5" s="4"/>
      <c r="Q5" s="4"/>
    </row>
    <row r="6" spans="1:17" ht="59.25" hidden="1" customHeight="1" x14ac:dyDescent="0.25">
      <c r="A6" s="43" t="s">
        <v>3302</v>
      </c>
      <c r="B6" s="382" t="s">
        <v>3305</v>
      </c>
      <c r="C6" s="378"/>
      <c r="D6" s="4"/>
      <c r="E6" s="4"/>
      <c r="F6" s="4"/>
      <c r="G6" s="4"/>
      <c r="H6" s="4"/>
      <c r="I6" s="4"/>
      <c r="J6" s="4"/>
      <c r="K6" s="4"/>
      <c r="L6" s="4"/>
      <c r="M6" s="4"/>
      <c r="N6" s="4"/>
      <c r="O6" s="4"/>
      <c r="P6" s="4"/>
      <c r="Q6" s="4"/>
    </row>
    <row r="7" spans="1:17" ht="48" hidden="1" customHeight="1" x14ac:dyDescent="0.25">
      <c r="A7" s="43" t="s">
        <v>3306</v>
      </c>
      <c r="B7" s="382" t="s">
        <v>3307</v>
      </c>
      <c r="C7" s="378"/>
      <c r="D7" s="4"/>
      <c r="E7" s="4"/>
      <c r="F7" s="4"/>
      <c r="G7" s="4"/>
      <c r="H7" s="4"/>
      <c r="I7" s="4"/>
      <c r="J7" s="4"/>
      <c r="K7" s="4"/>
      <c r="L7" s="4"/>
      <c r="M7" s="4"/>
      <c r="N7" s="4"/>
      <c r="O7" s="4"/>
      <c r="P7" s="4"/>
      <c r="Q7" s="4"/>
    </row>
    <row r="8" spans="1:17" ht="41.25" hidden="1" customHeight="1" x14ac:dyDescent="0.25">
      <c r="A8" s="43" t="s">
        <v>3308</v>
      </c>
      <c r="B8" s="382" t="s">
        <v>3309</v>
      </c>
      <c r="C8" s="378"/>
      <c r="D8" s="4"/>
      <c r="E8" s="4"/>
      <c r="F8" s="4"/>
      <c r="G8" s="4"/>
      <c r="H8" s="4"/>
      <c r="I8" s="4"/>
      <c r="J8" s="4"/>
      <c r="K8" s="4"/>
      <c r="L8" s="4"/>
      <c r="M8" s="4"/>
      <c r="N8" s="4"/>
      <c r="O8" s="4"/>
      <c r="P8" s="4"/>
      <c r="Q8" s="4"/>
    </row>
    <row r="9" spans="1:17" ht="59.25" hidden="1" customHeight="1" x14ac:dyDescent="0.25">
      <c r="A9" s="43" t="s">
        <v>3310</v>
      </c>
      <c r="B9" s="382" t="s">
        <v>3311</v>
      </c>
      <c r="C9" s="378"/>
      <c r="D9" s="4"/>
      <c r="E9" s="4"/>
      <c r="F9" s="4"/>
      <c r="G9" s="4"/>
      <c r="H9" s="4"/>
      <c r="I9" s="4"/>
      <c r="J9" s="4"/>
      <c r="K9" s="4"/>
      <c r="L9" s="4"/>
      <c r="M9" s="4"/>
      <c r="N9" s="4"/>
      <c r="O9" s="4"/>
      <c r="P9" s="4"/>
      <c r="Q9" s="4"/>
    </row>
    <row r="10" spans="1:17" ht="61.5" hidden="1" customHeight="1" x14ac:dyDescent="0.25">
      <c r="A10" s="43" t="s">
        <v>3310</v>
      </c>
      <c r="B10" s="382" t="s">
        <v>3312</v>
      </c>
      <c r="C10" s="378"/>
      <c r="D10" s="4"/>
      <c r="E10" s="4"/>
      <c r="F10" s="4"/>
      <c r="G10" s="4"/>
      <c r="H10" s="4"/>
      <c r="I10" s="4"/>
      <c r="J10" s="4"/>
      <c r="K10" s="4"/>
      <c r="L10" s="4"/>
      <c r="M10" s="4"/>
      <c r="N10" s="4"/>
      <c r="O10" s="4"/>
      <c r="P10" s="4"/>
      <c r="Q10" s="4"/>
    </row>
    <row r="11" spans="1:17" ht="43.5" hidden="1" customHeight="1" x14ac:dyDescent="0.25">
      <c r="A11" s="43" t="s">
        <v>3310</v>
      </c>
      <c r="B11" s="382" t="s">
        <v>3313</v>
      </c>
      <c r="C11" s="378"/>
      <c r="D11" s="4"/>
      <c r="E11" s="4"/>
      <c r="F11" s="4"/>
      <c r="G11" s="4"/>
      <c r="H11" s="4"/>
      <c r="I11" s="4"/>
      <c r="J11" s="4"/>
      <c r="K11" s="4"/>
      <c r="L11" s="4"/>
      <c r="M11" s="4"/>
      <c r="N11" s="4"/>
      <c r="O11" s="4"/>
      <c r="P11" s="4"/>
      <c r="Q11" s="4"/>
    </row>
    <row r="12" spans="1:17" ht="27.75" hidden="1" customHeight="1" x14ac:dyDescent="0.25">
      <c r="A12" s="43" t="s">
        <v>3314</v>
      </c>
      <c r="B12" s="382" t="s">
        <v>3315</v>
      </c>
      <c r="C12" s="378"/>
      <c r="D12" s="4"/>
      <c r="E12" s="4"/>
      <c r="F12" s="4"/>
      <c r="G12" s="4"/>
      <c r="H12" s="4"/>
      <c r="I12" s="4"/>
      <c r="J12" s="4"/>
      <c r="K12" s="4"/>
      <c r="L12" s="4"/>
      <c r="M12" s="4"/>
      <c r="N12" s="4"/>
      <c r="O12" s="4"/>
      <c r="P12" s="4"/>
      <c r="Q12" s="4"/>
    </row>
    <row r="13" spans="1:17" ht="27.75" hidden="1" customHeight="1" x14ac:dyDescent="0.25">
      <c r="A13" s="43" t="s">
        <v>3316</v>
      </c>
      <c r="B13" s="382" t="s">
        <v>3317</v>
      </c>
      <c r="C13" s="378"/>
      <c r="D13" s="4"/>
      <c r="E13" s="4"/>
      <c r="F13" s="4"/>
      <c r="G13" s="4"/>
      <c r="H13" s="4"/>
      <c r="I13" s="4"/>
      <c r="J13" s="4"/>
      <c r="K13" s="4"/>
      <c r="L13" s="4"/>
      <c r="M13" s="4"/>
      <c r="N13" s="4"/>
      <c r="O13" s="4"/>
      <c r="P13" s="4"/>
      <c r="Q13" s="4"/>
    </row>
    <row r="14" spans="1:17" ht="45.75" hidden="1" customHeight="1" x14ac:dyDescent="0.25">
      <c r="A14" s="43" t="s">
        <v>3318</v>
      </c>
      <c r="B14" s="382" t="s">
        <v>3319</v>
      </c>
      <c r="C14" s="378"/>
      <c r="D14" s="4"/>
      <c r="E14" s="4"/>
      <c r="F14" s="4"/>
      <c r="G14" s="4"/>
      <c r="H14" s="4"/>
      <c r="I14" s="4"/>
      <c r="J14" s="4"/>
      <c r="K14" s="4"/>
      <c r="L14" s="4"/>
      <c r="M14" s="4"/>
      <c r="N14" s="4"/>
      <c r="O14" s="4"/>
      <c r="P14" s="4"/>
      <c r="Q14" s="4"/>
    </row>
    <row r="15" spans="1:17" ht="45.75" hidden="1" customHeight="1" x14ac:dyDescent="0.25">
      <c r="A15" s="43" t="s">
        <v>3320</v>
      </c>
      <c r="B15" s="382" t="s">
        <v>3321</v>
      </c>
      <c r="C15" s="378"/>
      <c r="D15" s="4"/>
      <c r="E15" s="4"/>
      <c r="F15" s="4"/>
      <c r="G15" s="4"/>
      <c r="H15" s="4"/>
      <c r="I15" s="4"/>
      <c r="J15" s="4"/>
      <c r="K15" s="4"/>
      <c r="L15" s="4"/>
      <c r="M15" s="4"/>
      <c r="N15" s="4"/>
      <c r="O15" s="4"/>
      <c r="P15" s="4"/>
      <c r="Q15" s="4"/>
    </row>
    <row r="16" spans="1:17" ht="51" hidden="1" customHeight="1" x14ac:dyDescent="0.25">
      <c r="A16" s="43" t="s">
        <v>3322</v>
      </c>
      <c r="B16" s="382" t="s">
        <v>3323</v>
      </c>
      <c r="C16" s="378"/>
      <c r="D16" s="4"/>
      <c r="E16" s="4"/>
      <c r="F16" s="4"/>
      <c r="G16" s="4"/>
      <c r="H16" s="4"/>
      <c r="I16" s="4"/>
      <c r="J16" s="4"/>
      <c r="K16" s="4"/>
      <c r="L16" s="4"/>
      <c r="M16" s="4"/>
      <c r="N16" s="4"/>
      <c r="O16" s="4"/>
      <c r="P16" s="4"/>
      <c r="Q16" s="4"/>
    </row>
    <row r="17" spans="1:17" ht="27.75" hidden="1" customHeight="1" x14ac:dyDescent="0.25">
      <c r="A17" s="43" t="s">
        <v>3324</v>
      </c>
      <c r="B17" s="382" t="s">
        <v>3325</v>
      </c>
      <c r="C17" s="378"/>
      <c r="D17" s="4"/>
      <c r="E17" s="4"/>
      <c r="F17" s="4"/>
      <c r="G17" s="4"/>
      <c r="H17" s="4"/>
      <c r="I17" s="4"/>
      <c r="J17" s="4"/>
      <c r="K17" s="4"/>
      <c r="L17" s="4"/>
      <c r="M17" s="4"/>
      <c r="N17" s="4"/>
      <c r="O17" s="4"/>
      <c r="P17" s="4"/>
      <c r="Q17" s="4"/>
    </row>
    <row r="18" spans="1:17" ht="27.75" hidden="1" customHeight="1" x14ac:dyDescent="0.25">
      <c r="A18" s="43" t="s">
        <v>3326</v>
      </c>
      <c r="B18" s="382" t="s">
        <v>3327</v>
      </c>
      <c r="C18" s="378"/>
      <c r="D18" s="4"/>
      <c r="E18" s="4"/>
      <c r="F18" s="4"/>
      <c r="G18" s="4"/>
      <c r="H18" s="4"/>
      <c r="I18" s="4"/>
      <c r="J18" s="4"/>
      <c r="K18" s="4"/>
      <c r="L18" s="4"/>
      <c r="M18" s="4"/>
      <c r="N18" s="4"/>
      <c r="O18" s="4"/>
      <c r="P18" s="4"/>
      <c r="Q18" s="4"/>
    </row>
    <row r="19" spans="1:17" ht="45" hidden="1" customHeight="1" x14ac:dyDescent="0.25">
      <c r="A19" s="43" t="s">
        <v>3326</v>
      </c>
      <c r="B19" s="382" t="s">
        <v>3328</v>
      </c>
      <c r="C19" s="378"/>
      <c r="D19" s="4"/>
      <c r="E19" s="4"/>
      <c r="F19" s="4"/>
      <c r="G19" s="4"/>
      <c r="H19" s="4"/>
      <c r="I19" s="4"/>
      <c r="J19" s="4"/>
      <c r="K19" s="4"/>
      <c r="L19" s="4"/>
      <c r="M19" s="4"/>
      <c r="N19" s="4"/>
      <c r="O19" s="4"/>
      <c r="P19" s="4"/>
      <c r="Q19" s="4"/>
    </row>
    <row r="20" spans="1:17" ht="45" hidden="1" customHeight="1" x14ac:dyDescent="0.25">
      <c r="A20" s="43" t="s">
        <v>3329</v>
      </c>
      <c r="B20" s="382" t="s">
        <v>3330</v>
      </c>
      <c r="C20" s="378"/>
      <c r="D20" s="4"/>
      <c r="E20" s="4"/>
      <c r="F20" s="4"/>
      <c r="G20" s="4"/>
      <c r="H20" s="4"/>
      <c r="I20" s="4"/>
      <c r="J20" s="4"/>
      <c r="K20" s="4"/>
      <c r="L20" s="4"/>
      <c r="M20" s="4"/>
      <c r="N20" s="4"/>
      <c r="O20" s="4"/>
      <c r="P20" s="4"/>
      <c r="Q20" s="4"/>
    </row>
    <row r="21" spans="1:17" ht="30" hidden="1" customHeight="1" x14ac:dyDescent="0.25">
      <c r="A21" s="43" t="s">
        <v>3331</v>
      </c>
      <c r="B21" s="382" t="s">
        <v>3332</v>
      </c>
      <c r="C21" s="378"/>
      <c r="D21" s="4"/>
      <c r="E21" s="4"/>
      <c r="F21" s="4"/>
      <c r="G21" s="4"/>
      <c r="H21" s="4"/>
      <c r="I21" s="4"/>
      <c r="J21" s="4"/>
      <c r="K21" s="4"/>
      <c r="L21" s="4"/>
      <c r="M21" s="4"/>
      <c r="N21" s="4"/>
      <c r="O21" s="4"/>
      <c r="P21" s="4"/>
      <c r="Q21" s="4"/>
    </row>
    <row r="22" spans="1:17" ht="30" hidden="1" customHeight="1" x14ac:dyDescent="0.25">
      <c r="A22" s="43" t="s">
        <v>3333</v>
      </c>
      <c r="B22" s="382" t="s">
        <v>3334</v>
      </c>
      <c r="C22" s="378"/>
      <c r="D22" s="4"/>
      <c r="E22" s="4"/>
      <c r="F22" s="4"/>
      <c r="G22" s="4"/>
      <c r="H22" s="4"/>
      <c r="I22" s="4"/>
      <c r="J22" s="4"/>
      <c r="K22" s="4"/>
      <c r="L22" s="4"/>
      <c r="M22" s="4"/>
      <c r="N22" s="4"/>
      <c r="O22" s="4"/>
      <c r="P22" s="4"/>
      <c r="Q22" s="4"/>
    </row>
    <row r="23" spans="1:17" ht="30" hidden="1" customHeight="1" x14ac:dyDescent="0.25">
      <c r="A23" s="43" t="s">
        <v>3335</v>
      </c>
      <c r="B23" s="382" t="s">
        <v>3336</v>
      </c>
      <c r="C23" s="378"/>
      <c r="D23" s="4"/>
      <c r="E23" s="4"/>
      <c r="F23" s="4"/>
      <c r="G23" s="4"/>
      <c r="H23" s="4"/>
      <c r="I23" s="4"/>
      <c r="J23" s="4"/>
      <c r="K23" s="4"/>
      <c r="L23" s="4"/>
      <c r="M23" s="4"/>
      <c r="N23" s="4"/>
      <c r="O23" s="4"/>
      <c r="P23" s="4"/>
      <c r="Q23" s="4"/>
    </row>
    <row r="24" spans="1:17" ht="30" hidden="1" customHeight="1" x14ac:dyDescent="0.25">
      <c r="A24" s="43" t="s">
        <v>3337</v>
      </c>
      <c r="B24" s="382" t="s">
        <v>3338</v>
      </c>
      <c r="C24" s="378"/>
      <c r="D24" s="4"/>
      <c r="E24" s="4"/>
      <c r="F24" s="4"/>
      <c r="G24" s="4"/>
      <c r="H24" s="4"/>
      <c r="I24" s="4"/>
      <c r="J24" s="4"/>
      <c r="K24" s="4"/>
      <c r="L24" s="4"/>
      <c r="M24" s="4"/>
      <c r="N24" s="4"/>
      <c r="O24" s="4"/>
      <c r="P24" s="4"/>
      <c r="Q24" s="4"/>
    </row>
    <row r="25" spans="1:17" ht="30" hidden="1" customHeight="1" x14ac:dyDescent="0.25">
      <c r="A25" s="43" t="s">
        <v>3339</v>
      </c>
      <c r="B25" s="382" t="s">
        <v>3340</v>
      </c>
      <c r="C25" s="378"/>
      <c r="D25" s="4"/>
      <c r="E25" s="4"/>
      <c r="F25" s="4"/>
      <c r="G25" s="4"/>
      <c r="H25" s="4"/>
      <c r="I25" s="4"/>
      <c r="J25" s="4"/>
      <c r="K25" s="4"/>
      <c r="L25" s="4"/>
      <c r="M25" s="4"/>
      <c r="N25" s="4"/>
      <c r="O25" s="4"/>
      <c r="P25" s="4"/>
      <c r="Q25" s="4"/>
    </row>
    <row r="26" spans="1:17" ht="30" hidden="1" customHeight="1" x14ac:dyDescent="0.25">
      <c r="A26" s="43" t="s">
        <v>3341</v>
      </c>
      <c r="B26" s="382" t="s">
        <v>3342</v>
      </c>
      <c r="C26" s="378"/>
      <c r="D26" s="4"/>
      <c r="E26" s="4"/>
      <c r="F26" s="4"/>
      <c r="G26" s="4"/>
      <c r="H26" s="4"/>
      <c r="I26" s="4"/>
      <c r="J26" s="4"/>
      <c r="K26" s="4"/>
      <c r="L26" s="4"/>
      <c r="M26" s="4"/>
      <c r="N26" s="4"/>
      <c r="O26" s="4"/>
      <c r="P26" s="4"/>
      <c r="Q26" s="4"/>
    </row>
    <row r="27" spans="1:17" ht="70.5" hidden="1" customHeight="1" x14ac:dyDescent="0.25">
      <c r="A27" s="43" t="s">
        <v>3343</v>
      </c>
      <c r="B27" s="382" t="s">
        <v>3344</v>
      </c>
      <c r="C27" s="378"/>
      <c r="D27" s="4"/>
      <c r="E27" s="4"/>
      <c r="F27" s="4"/>
      <c r="G27" s="4"/>
      <c r="H27" s="4"/>
      <c r="I27" s="4"/>
      <c r="J27" s="4"/>
      <c r="K27" s="4"/>
      <c r="L27" s="4"/>
      <c r="M27" s="4"/>
      <c r="N27" s="4"/>
      <c r="O27" s="4"/>
      <c r="P27" s="4"/>
      <c r="Q27" s="4"/>
    </row>
    <row r="28" spans="1:17" ht="48" hidden="1" customHeight="1" x14ac:dyDescent="0.25">
      <c r="A28" s="43" t="s">
        <v>3345</v>
      </c>
      <c r="B28" s="382" t="s">
        <v>3346</v>
      </c>
      <c r="C28" s="378"/>
      <c r="D28" s="4"/>
      <c r="E28" s="4"/>
      <c r="F28" s="4"/>
      <c r="G28" s="4"/>
      <c r="H28" s="4"/>
      <c r="I28" s="4"/>
      <c r="J28" s="4"/>
      <c r="K28" s="4"/>
      <c r="L28" s="4"/>
      <c r="M28" s="4"/>
      <c r="N28" s="4"/>
      <c r="O28" s="4"/>
      <c r="P28" s="4"/>
      <c r="Q28" s="4"/>
    </row>
    <row r="29" spans="1:17" ht="100.5" hidden="1" customHeight="1" x14ac:dyDescent="0.25">
      <c r="A29" s="43" t="s">
        <v>3347</v>
      </c>
      <c r="B29" s="382" t="s">
        <v>3348</v>
      </c>
      <c r="C29" s="378"/>
      <c r="D29" s="4"/>
      <c r="E29" s="4"/>
      <c r="F29" s="4"/>
      <c r="G29" s="4"/>
      <c r="H29" s="4"/>
      <c r="I29" s="4"/>
      <c r="J29" s="4"/>
      <c r="K29" s="4"/>
      <c r="L29" s="4"/>
      <c r="M29" s="4"/>
      <c r="N29" s="4"/>
      <c r="O29" s="4"/>
      <c r="P29" s="4"/>
      <c r="Q29" s="4"/>
    </row>
    <row r="30" spans="1:17" ht="45" hidden="1" customHeight="1" x14ac:dyDescent="0.25">
      <c r="A30" s="43" t="s">
        <v>3349</v>
      </c>
      <c r="B30" s="382" t="s">
        <v>3350</v>
      </c>
      <c r="C30" s="378"/>
      <c r="D30" s="4"/>
      <c r="E30" s="4"/>
      <c r="F30" s="4"/>
      <c r="G30" s="4"/>
      <c r="H30" s="4"/>
      <c r="I30" s="4"/>
      <c r="J30" s="4"/>
      <c r="K30" s="4"/>
      <c r="L30" s="4"/>
      <c r="M30" s="4"/>
      <c r="N30" s="4"/>
      <c r="O30" s="4"/>
      <c r="P30" s="4"/>
      <c r="Q30" s="4"/>
    </row>
    <row r="31" spans="1:17" ht="45" hidden="1" customHeight="1" x14ac:dyDescent="0.25">
      <c r="A31" s="43" t="s">
        <v>3351</v>
      </c>
      <c r="B31" s="382" t="s">
        <v>3352</v>
      </c>
      <c r="C31" s="378"/>
      <c r="D31" s="4"/>
      <c r="E31" s="4"/>
      <c r="F31" s="4"/>
      <c r="G31" s="4"/>
      <c r="H31" s="4"/>
      <c r="I31" s="4"/>
      <c r="J31" s="4"/>
      <c r="K31" s="4"/>
      <c r="L31" s="4"/>
      <c r="M31" s="4"/>
      <c r="N31" s="4"/>
      <c r="O31" s="4"/>
      <c r="P31" s="4"/>
      <c r="Q31" s="4"/>
    </row>
    <row r="32" spans="1:17" ht="45" hidden="1" customHeight="1" x14ac:dyDescent="0.25">
      <c r="A32" s="43" t="s">
        <v>3353</v>
      </c>
      <c r="B32" s="382" t="s">
        <v>3354</v>
      </c>
      <c r="C32" s="378"/>
      <c r="D32" s="4"/>
      <c r="E32" s="4"/>
      <c r="F32" s="4"/>
      <c r="G32" s="4"/>
      <c r="H32" s="4"/>
      <c r="I32" s="4"/>
      <c r="J32" s="4"/>
      <c r="K32" s="4"/>
      <c r="L32" s="4"/>
      <c r="M32" s="4"/>
      <c r="N32" s="4"/>
      <c r="O32" s="4"/>
      <c r="P32" s="4"/>
      <c r="Q32" s="4"/>
    </row>
    <row r="33" spans="1:17" ht="72" hidden="1" customHeight="1" x14ac:dyDescent="0.25">
      <c r="A33" s="43" t="s">
        <v>3355</v>
      </c>
      <c r="B33" s="382" t="s">
        <v>3356</v>
      </c>
      <c r="C33" s="378"/>
      <c r="D33" s="4"/>
      <c r="E33" s="4"/>
      <c r="F33" s="4"/>
      <c r="G33" s="4"/>
      <c r="H33" s="4"/>
      <c r="I33" s="4"/>
      <c r="J33" s="4"/>
      <c r="K33" s="4"/>
      <c r="L33" s="4"/>
      <c r="M33" s="4"/>
      <c r="N33" s="4"/>
      <c r="O33" s="4"/>
      <c r="P33" s="4"/>
      <c r="Q33" s="4"/>
    </row>
    <row r="34" spans="1:17" ht="79.5" hidden="1" customHeight="1" x14ac:dyDescent="0.25">
      <c r="A34" s="43" t="s">
        <v>3357</v>
      </c>
      <c r="B34" s="382" t="s">
        <v>3358</v>
      </c>
      <c r="C34" s="378"/>
      <c r="D34" s="4"/>
      <c r="E34" s="4"/>
      <c r="F34" s="4"/>
      <c r="G34" s="4"/>
      <c r="H34" s="4"/>
      <c r="I34" s="4"/>
      <c r="J34" s="4"/>
      <c r="K34" s="4"/>
      <c r="L34" s="4"/>
      <c r="M34" s="4"/>
      <c r="N34" s="4"/>
      <c r="O34" s="4"/>
      <c r="P34" s="4"/>
      <c r="Q34" s="4"/>
    </row>
    <row r="35" spans="1:17" ht="70.5" hidden="1" customHeight="1" x14ac:dyDescent="0.25">
      <c r="A35" s="43" t="s">
        <v>3359</v>
      </c>
      <c r="B35" s="382" t="s">
        <v>3360</v>
      </c>
      <c r="C35" s="378"/>
      <c r="D35" s="4"/>
      <c r="E35" s="4"/>
      <c r="F35" s="4"/>
      <c r="G35" s="4"/>
      <c r="H35" s="4"/>
      <c r="I35" s="4"/>
      <c r="J35" s="4"/>
      <c r="K35" s="4"/>
      <c r="L35" s="4"/>
      <c r="M35" s="4"/>
      <c r="N35" s="4"/>
      <c r="O35" s="4"/>
      <c r="P35" s="4"/>
      <c r="Q35" s="4"/>
    </row>
    <row r="36" spans="1:17" ht="45.75" hidden="1" customHeight="1" x14ac:dyDescent="0.25">
      <c r="A36" s="43" t="s">
        <v>3361</v>
      </c>
      <c r="B36" s="382" t="s">
        <v>3362</v>
      </c>
      <c r="C36" s="378"/>
      <c r="D36" s="4"/>
      <c r="E36" s="4"/>
      <c r="F36" s="4"/>
      <c r="G36" s="4"/>
      <c r="H36" s="4"/>
      <c r="I36" s="4"/>
      <c r="J36" s="4"/>
      <c r="K36" s="4"/>
      <c r="L36" s="4"/>
      <c r="M36" s="4"/>
      <c r="N36" s="4"/>
      <c r="O36" s="4"/>
      <c r="P36" s="4"/>
      <c r="Q36" s="4"/>
    </row>
    <row r="37" spans="1:17" ht="54.75" hidden="1" customHeight="1" x14ac:dyDescent="0.25">
      <c r="A37" s="43" t="s">
        <v>3363</v>
      </c>
      <c r="B37" s="382" t="s">
        <v>3364</v>
      </c>
      <c r="C37" s="378"/>
      <c r="D37" s="4"/>
      <c r="E37" s="4"/>
      <c r="F37" s="4"/>
      <c r="G37" s="4"/>
      <c r="H37" s="4"/>
      <c r="I37" s="4"/>
      <c r="J37" s="4"/>
      <c r="K37" s="4"/>
      <c r="L37" s="4"/>
      <c r="M37" s="4"/>
      <c r="N37" s="4"/>
      <c r="O37" s="4"/>
      <c r="P37" s="4"/>
      <c r="Q37" s="4"/>
    </row>
    <row r="38" spans="1:17" ht="37.5" hidden="1" customHeight="1" x14ac:dyDescent="0.25">
      <c r="A38" s="43" t="s">
        <v>3365</v>
      </c>
      <c r="B38" s="382" t="s">
        <v>3366</v>
      </c>
      <c r="C38" s="378"/>
      <c r="D38" s="4"/>
      <c r="E38" s="4"/>
      <c r="F38" s="4"/>
      <c r="G38" s="4"/>
      <c r="H38" s="4"/>
      <c r="I38" s="4"/>
      <c r="J38" s="4"/>
      <c r="K38" s="4"/>
      <c r="L38" s="4"/>
      <c r="M38" s="4"/>
      <c r="N38" s="4"/>
      <c r="O38" s="4"/>
      <c r="P38" s="4"/>
      <c r="Q38" s="4"/>
    </row>
    <row r="39" spans="1:17" ht="61.5" hidden="1" customHeight="1" x14ac:dyDescent="0.25">
      <c r="A39" s="43" t="s">
        <v>3367</v>
      </c>
      <c r="B39" s="382" t="s">
        <v>3368</v>
      </c>
      <c r="C39" s="378"/>
      <c r="D39" s="4"/>
      <c r="E39" s="4"/>
      <c r="F39" s="4"/>
      <c r="G39" s="4"/>
      <c r="H39" s="4"/>
      <c r="I39" s="4"/>
      <c r="J39" s="4"/>
      <c r="K39" s="4"/>
      <c r="L39" s="4"/>
      <c r="M39" s="4"/>
      <c r="N39" s="4"/>
      <c r="O39" s="4"/>
      <c r="P39" s="4"/>
      <c r="Q39" s="4"/>
    </row>
    <row r="40" spans="1:17" ht="53.25" hidden="1" customHeight="1" x14ac:dyDescent="0.25">
      <c r="A40" s="43" t="s">
        <v>3369</v>
      </c>
      <c r="B40" s="382" t="s">
        <v>3370</v>
      </c>
      <c r="C40" s="378"/>
      <c r="D40" s="4"/>
      <c r="E40" s="4"/>
      <c r="F40" s="4"/>
      <c r="G40" s="4"/>
      <c r="H40" s="4"/>
      <c r="I40" s="4"/>
      <c r="J40" s="4"/>
      <c r="K40" s="4"/>
      <c r="L40" s="4"/>
      <c r="M40" s="4"/>
      <c r="N40" s="4"/>
      <c r="O40" s="4"/>
      <c r="P40" s="4"/>
      <c r="Q40" s="4"/>
    </row>
    <row r="41" spans="1:17" ht="73.5" hidden="1" customHeight="1" x14ac:dyDescent="0.25">
      <c r="A41" s="43" t="s">
        <v>3371</v>
      </c>
      <c r="B41" s="382" t="s">
        <v>3372</v>
      </c>
      <c r="C41" s="378"/>
      <c r="D41" s="4"/>
      <c r="E41" s="4"/>
      <c r="F41" s="4"/>
      <c r="G41" s="4"/>
      <c r="H41" s="4"/>
      <c r="I41" s="4"/>
      <c r="J41" s="4"/>
      <c r="K41" s="4"/>
      <c r="L41" s="4"/>
      <c r="M41" s="4"/>
      <c r="N41" s="4"/>
      <c r="O41" s="4"/>
      <c r="P41" s="4"/>
      <c r="Q41" s="4"/>
    </row>
    <row r="42" spans="1:17" ht="57.75" hidden="1" customHeight="1" x14ac:dyDescent="0.25">
      <c r="A42" s="43" t="s">
        <v>3373</v>
      </c>
      <c r="B42" s="382" t="s">
        <v>3374</v>
      </c>
      <c r="C42" s="378"/>
      <c r="D42" s="4"/>
      <c r="E42" s="4"/>
      <c r="F42" s="4"/>
      <c r="G42" s="4"/>
      <c r="H42" s="4"/>
      <c r="I42" s="4"/>
      <c r="J42" s="4"/>
      <c r="K42" s="4"/>
      <c r="L42" s="4"/>
      <c r="M42" s="4"/>
      <c r="N42" s="4"/>
      <c r="O42" s="4"/>
      <c r="P42" s="4"/>
      <c r="Q42" s="4"/>
    </row>
    <row r="43" spans="1:17" ht="84" hidden="1" customHeight="1" x14ac:dyDescent="0.25">
      <c r="A43" s="43" t="s">
        <v>3375</v>
      </c>
      <c r="B43" s="382" t="s">
        <v>3376</v>
      </c>
      <c r="C43" s="378"/>
      <c r="D43" s="4"/>
      <c r="E43" s="4"/>
      <c r="F43" s="4"/>
      <c r="G43" s="4"/>
      <c r="H43" s="4"/>
      <c r="I43" s="4"/>
      <c r="J43" s="4"/>
      <c r="K43" s="4"/>
      <c r="L43" s="4"/>
      <c r="M43" s="4"/>
      <c r="N43" s="4"/>
      <c r="O43" s="4"/>
      <c r="P43" s="4"/>
      <c r="Q43" s="4"/>
    </row>
    <row r="44" spans="1:17" ht="48" hidden="1" customHeight="1" x14ac:dyDescent="0.25">
      <c r="A44" s="43" t="s">
        <v>3377</v>
      </c>
      <c r="B44" s="382" t="s">
        <v>3378</v>
      </c>
      <c r="C44" s="378"/>
      <c r="D44" s="4"/>
      <c r="E44" s="4"/>
      <c r="F44" s="4"/>
      <c r="G44" s="4"/>
      <c r="H44" s="4"/>
      <c r="I44" s="4"/>
      <c r="J44" s="4"/>
      <c r="K44" s="4"/>
      <c r="L44" s="4"/>
      <c r="M44" s="4"/>
      <c r="N44" s="4"/>
      <c r="O44" s="4"/>
      <c r="P44" s="4"/>
      <c r="Q44" s="4"/>
    </row>
    <row r="45" spans="1:17" ht="57" hidden="1" customHeight="1" x14ac:dyDescent="0.25">
      <c r="A45" s="43" t="s">
        <v>3379</v>
      </c>
      <c r="B45" s="382" t="s">
        <v>3380</v>
      </c>
      <c r="C45" s="378"/>
      <c r="D45" s="4"/>
      <c r="E45" s="4"/>
      <c r="F45" s="4"/>
      <c r="G45" s="4"/>
      <c r="H45" s="4"/>
      <c r="I45" s="4"/>
      <c r="J45" s="4"/>
      <c r="K45" s="4"/>
      <c r="L45" s="4"/>
      <c r="M45" s="4"/>
      <c r="N45" s="4"/>
      <c r="O45" s="4"/>
      <c r="P45" s="4"/>
      <c r="Q45" s="4"/>
    </row>
    <row r="46" spans="1:17" ht="73.5" hidden="1" customHeight="1" x14ac:dyDescent="0.25">
      <c r="A46" s="43" t="s">
        <v>3381</v>
      </c>
      <c r="B46" s="383" t="s">
        <v>3382</v>
      </c>
      <c r="C46" s="378"/>
      <c r="D46" s="41"/>
      <c r="E46" s="4"/>
      <c r="F46" s="4"/>
      <c r="G46" s="4"/>
      <c r="H46" s="4"/>
      <c r="I46" s="4"/>
      <c r="J46" s="4"/>
      <c r="K46" s="4"/>
      <c r="L46" s="4"/>
      <c r="M46" s="4"/>
      <c r="N46" s="4"/>
      <c r="O46" s="4"/>
      <c r="P46" s="4"/>
      <c r="Q46" s="4"/>
    </row>
    <row r="47" spans="1:17" ht="66" hidden="1" customHeight="1" x14ac:dyDescent="0.25">
      <c r="A47" s="48" t="s">
        <v>3383</v>
      </c>
      <c r="B47" s="384" t="s">
        <v>3384</v>
      </c>
      <c r="C47" s="384"/>
      <c r="D47" s="4"/>
      <c r="E47" s="4"/>
      <c r="F47" s="4"/>
      <c r="G47" s="4"/>
      <c r="H47" s="4"/>
      <c r="I47" s="4"/>
      <c r="J47" s="4"/>
      <c r="K47" s="4"/>
      <c r="L47" s="4"/>
      <c r="M47" s="4"/>
      <c r="N47" s="4"/>
      <c r="O47" s="4"/>
      <c r="P47" s="4"/>
      <c r="Q47" s="4"/>
    </row>
    <row r="48" spans="1:17" ht="123.75" customHeight="1" x14ac:dyDescent="0.25">
      <c r="A48" s="271" t="s">
        <v>3385</v>
      </c>
      <c r="B48" s="381" t="s">
        <v>3386</v>
      </c>
      <c r="C48" s="380"/>
      <c r="D48" s="4"/>
      <c r="E48" s="4"/>
      <c r="F48" s="4"/>
      <c r="G48" s="4"/>
      <c r="H48" s="4"/>
      <c r="I48" s="4"/>
      <c r="J48" s="4"/>
      <c r="K48" s="4"/>
      <c r="L48" s="4"/>
      <c r="M48" s="4"/>
      <c r="N48" s="4"/>
      <c r="O48" s="4"/>
      <c r="P48" s="4"/>
      <c r="Q48" s="4"/>
    </row>
    <row r="49" spans="1:17" ht="34.5" customHeight="1" x14ac:dyDescent="0.25">
      <c r="A49" s="271" t="s">
        <v>3387</v>
      </c>
      <c r="B49" s="379" t="s">
        <v>3388</v>
      </c>
      <c r="C49" s="380"/>
      <c r="D49" s="4"/>
      <c r="E49" s="4"/>
      <c r="F49" s="4"/>
      <c r="G49" s="4"/>
      <c r="H49" s="4"/>
      <c r="I49" s="4"/>
      <c r="J49" s="4"/>
      <c r="K49" s="4"/>
      <c r="L49" s="4"/>
      <c r="M49" s="4"/>
      <c r="N49" s="4"/>
      <c r="O49" s="4"/>
      <c r="P49" s="4"/>
      <c r="Q49" s="4"/>
    </row>
    <row r="50" spans="1:17" ht="34.5" customHeight="1" x14ac:dyDescent="0.25">
      <c r="A50" s="271" t="s">
        <v>3389</v>
      </c>
      <c r="B50" s="379" t="s">
        <v>3390</v>
      </c>
      <c r="C50" s="380"/>
      <c r="D50" s="4"/>
      <c r="E50" s="4"/>
      <c r="F50" s="4"/>
      <c r="G50" s="4"/>
      <c r="H50" s="4"/>
      <c r="I50" s="4"/>
      <c r="J50" s="4"/>
      <c r="K50" s="4"/>
      <c r="L50" s="4"/>
      <c r="M50" s="4"/>
      <c r="N50" s="4"/>
      <c r="O50" s="4"/>
      <c r="P50" s="4"/>
      <c r="Q50" s="4"/>
    </row>
    <row r="51" spans="1:17" ht="31.5" customHeight="1" x14ac:dyDescent="0.25">
      <c r="A51" s="313" t="s">
        <v>3391</v>
      </c>
      <c r="B51" s="377"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husnj</cp:lastModifiedBy>
  <cp:lastPrinted>2022-04-04T19:59:02Z</cp:lastPrinted>
  <dcterms:created xsi:type="dcterms:W3CDTF">2022-04-01T05:14:30Z</dcterms:created>
  <dcterms:modified xsi:type="dcterms:W3CDTF">2023-01-29T11:20:22Z</dcterms:modified>
</cp:coreProperties>
</file>